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95" windowWidth="18195" windowHeight="11700" activeTab="1"/>
  </bookViews>
  <sheets>
    <sheet name="Krycí list" sheetId="2" r:id="rId1"/>
    <sheet name="výkaz výměr" sheetId="1" r:id="rId2"/>
    <sheet name="List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ffasvr">'[1]Krycí list'!$A$4</definedName>
    <definedName name="asdf">'[2]Krycí list'!$A$4</definedName>
    <definedName name="awdfaqfr">'[3]Krycí list'!$A$4</definedName>
    <definedName name="cisloobjektu">'[4]Krycí list'!$A$4</definedName>
    <definedName name="cislostavby">'[4]Krycí list'!$A$6</definedName>
    <definedName name="Dodavka">'[3]Rekapitulace'!$G$8</definedName>
    <definedName name="GHJDGJ">#REF!</definedName>
    <definedName name="gratzuu">'[5]Krycí list'!$C$4</definedName>
    <definedName name="HSV">'[3]Rekapitulace'!$E$8</definedName>
    <definedName name="HZS">'[3]Rekapitulace'!$I$8</definedName>
    <definedName name="MKVlkoprdy">'[6]Krycí list'!$A$6</definedName>
    <definedName name="Mont">'[3]Rekapitulace'!$H$8</definedName>
    <definedName name="nazevobjektu">'[4]Krycí list'!$C$4</definedName>
    <definedName name="nazevstavby">'[4]Krycí list'!$C$6</definedName>
    <definedName name="nh">'[6]Krycí list'!$A$6</definedName>
    <definedName name="PocetMJ">#REF!</definedName>
    <definedName name="PSV">'[3]Rekapitulace'!$F$8</definedName>
    <definedName name="VRN">'[3]Rekapitulace'!$H$14</definedName>
    <definedName name="wdD">#REF!</definedName>
  </definedNames>
  <calcPr calcId="145621"/>
</workbook>
</file>

<file path=xl/sharedStrings.xml><?xml version="1.0" encoding="utf-8"?>
<sst xmlns="http://schemas.openxmlformats.org/spreadsheetml/2006/main" count="374" uniqueCount="119">
  <si>
    <t xml:space="preserve">Položkový rozpočet </t>
  </si>
  <si>
    <t>Stavba :</t>
  </si>
  <si>
    <t>Objekt 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</si>
  <si>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</si>
  <si>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</si>
  <si>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</si>
  <si>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</si>
  <si>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</si>
  <si>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</si>
  <si>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</si>
  <si>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</si>
  <si>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5</t>
  </si>
  <si>
    <t>Komunikace</t>
  </si>
  <si>
    <t>572 71-3112.R00</t>
  </si>
  <si>
    <t xml:space="preserve">Vyrovnání povrchu krytů kamen. obaleným asfaltem </t>
  </si>
  <si>
    <t>t</t>
  </si>
  <si>
    <t>573 23-1111.R00</t>
  </si>
  <si>
    <t xml:space="preserve">Postřik živičný spojovací z emulze 0,5-0,7 kg/m2 </t>
  </si>
  <si>
    <t>m2</t>
  </si>
  <si>
    <t>577 11-2114.R00</t>
  </si>
  <si>
    <t xml:space="preserve">Beton asfalt. ACO 11 S. š. do 3 m, tl.5 cm </t>
  </si>
  <si>
    <t>1</t>
  </si>
  <si>
    <t xml:space="preserve">Stržení trvního drnu </t>
  </si>
  <si>
    <t>564 75-1111.R00</t>
  </si>
  <si>
    <t xml:space="preserve">Podklad z kameniva drceného vel.32-63 mm,tl. 15 cm </t>
  </si>
  <si>
    <t>Odtěžení,odfrézování 40cm pro novou skladbu</t>
  </si>
  <si>
    <t>564 83-1111.R00</t>
  </si>
  <si>
    <t xml:space="preserve">Podklad ze štěrkodrti po zhutnění tloušťky 10 cm </t>
  </si>
  <si>
    <t xml:space="preserve">Přesun mechanismů </t>
  </si>
  <si>
    <t>kpl</t>
  </si>
  <si>
    <t>Celkem za</t>
  </si>
  <si>
    <t xml:space="preserve">Beton asfalt. ACO 11 S š. do 3 m, tl.5 cm </t>
  </si>
  <si>
    <t>4</t>
  </si>
  <si>
    <t>MK Vlkoprdy</t>
  </si>
  <si>
    <t xml:space="preserve">Beton asfalt. ACO 11 S  š. do 3 m, tl.5 cm </t>
  </si>
  <si>
    <t>2</t>
  </si>
  <si>
    <t>D+M svodnic 100x100mm vřetně odstranění stávajících</t>
  </si>
  <si>
    <t>kus</t>
  </si>
  <si>
    <t>MK Pod Čihadlem</t>
  </si>
  <si>
    <t>566 20-1111.R00</t>
  </si>
  <si>
    <t xml:space="preserve">Úprava krytu kamenivem drceným do 0,04 m3/m2 </t>
  </si>
  <si>
    <t xml:space="preserve">Vyrovnávka z asfaltového racyklátu </t>
  </si>
  <si>
    <t xml:space="preserve">Odstranění trvního drnu </t>
  </si>
  <si>
    <t>MK Machulky</t>
  </si>
  <si>
    <t>Výšková úprava ul.vpustí vč dodávky vtokových mříží</t>
  </si>
  <si>
    <t xml:space="preserve">Výšková úprava kanal.šachet </t>
  </si>
  <si>
    <t>3</t>
  </si>
  <si>
    <t>D+M svodnic 100x100 včetně odstanění starých</t>
  </si>
  <si>
    <t>MK Bořkova</t>
  </si>
  <si>
    <t>Zemní práce</t>
  </si>
  <si>
    <t>122 20-1101.R00</t>
  </si>
  <si>
    <t xml:space="preserve">Odkopávky nezapažené v hor. 3 do 100 m3 </t>
  </si>
  <si>
    <t>m3</t>
  </si>
  <si>
    <t>162 50-1102.R00</t>
  </si>
  <si>
    <t>199 00-0002.R00</t>
  </si>
  <si>
    <t xml:space="preserve">Poplatek za skládku horniny 1- 4 </t>
  </si>
  <si>
    <t>Základy,zvláštní zakládání</t>
  </si>
  <si>
    <t>215 90-1101.R00</t>
  </si>
  <si>
    <t xml:space="preserve">Zhutnění podloží z hornin nesoudržných do 92% PS </t>
  </si>
  <si>
    <t>573 11-1115.R00</t>
  </si>
  <si>
    <t xml:space="preserve">Postřik živičný infiltr.+ posyp, asfalt 2,5 kg/m2 </t>
  </si>
  <si>
    <t xml:space="preserve">Vyrovnání povrchu z ACP 16 </t>
  </si>
  <si>
    <t>577 14-1122.RT2</t>
  </si>
  <si>
    <t xml:space="preserve">Beton asfalt. ACO 11S, š. do 3 m, tl. 5 cm </t>
  </si>
  <si>
    <t>MK Pod Obecníkem</t>
  </si>
  <si>
    <t>Očištění povrchu živičného krytu</t>
  </si>
  <si>
    <t>Řezání živičného krytu tl. do 100 mm</t>
  </si>
  <si>
    <t>m</t>
  </si>
  <si>
    <t>Asfaltová zálivka spár živičních ploch</t>
  </si>
  <si>
    <t>93890-9311</t>
  </si>
  <si>
    <t>91973-5112</t>
  </si>
  <si>
    <t>59911-3111</t>
  </si>
  <si>
    <t>Rozšíření parkoviště MÚ</t>
  </si>
  <si>
    <t xml:space="preserve">Vodorovné přemístění výkopku z hor.1-4 do 8000 m </t>
  </si>
  <si>
    <t>916231213</t>
  </si>
  <si>
    <t>592174100</t>
  </si>
  <si>
    <t>Osazení chodníkového obrubníku betonového stojatého s boční oěprou do ložez betonu prostého</t>
  </si>
  <si>
    <t>Obrubník betonový chodníkový ABO 100/10/25</t>
  </si>
  <si>
    <t>ks</t>
  </si>
  <si>
    <t>KRYCÍ LIST ROZPOČTU</t>
  </si>
  <si>
    <t>Název objektu :</t>
  </si>
  <si>
    <t>JKSO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</si>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</sst>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21">
    <xf numFmtId="0" fontId="0" fillId="0" borderId="0" xfId="0"/>
    <xf numFmtId="0" fontId="2" fillId="0" borderId="0" xfId="20" applyFill="1">
      <alignment/>
      <protection/>
    </xf>
    <xf numFmtId="0" fontId="4" fillId="0" borderId="0" xfId="20" applyFont="1" applyFill="1" applyAlignment="1">
      <alignment horizontal="centerContinuous"/>
      <protection/>
    </xf>
    <xf numFmtId="0" fontId="5" fillId="0" borderId="0" xfId="20" applyFont="1" applyFill="1" applyAlignment="1">
      <alignment horizontal="centerContinuous"/>
      <protection/>
    </xf>
    <xf numFmtId="0" fontId="5" fillId="0" borderId="0" xfId="20" applyFont="1" applyFill="1" applyAlignment="1">
      <alignment horizontal="right"/>
      <protection/>
    </xf>
    <xf numFmtId="0" fontId="6" fillId="0" borderId="1" xfId="20" applyFont="1" applyFill="1" applyBorder="1">
      <alignment/>
      <protection/>
    </xf>
    <xf numFmtId="0" fontId="2" fillId="0" borderId="1" xfId="20" applyFill="1" applyBorder="1">
      <alignment/>
      <protection/>
    </xf>
    <xf numFmtId="0" fontId="7" fillId="0" borderId="1" xfId="20" applyFont="1" applyFill="1" applyBorder="1" applyAlignment="1">
      <alignment horizontal="right"/>
      <protection/>
    </xf>
    <xf numFmtId="0" fontId="2" fillId="0" borderId="1" xfId="20" applyFill="1" applyBorder="1" applyAlignment="1">
      <alignment horizontal="left"/>
      <protection/>
    </xf>
    <xf numFmtId="0" fontId="2" fillId="0" borderId="2" xfId="20" applyFill="1" applyBorder="1">
      <alignment/>
      <protection/>
    </xf>
    <xf numFmtId="0" fontId="6" fillId="0" borderId="3" xfId="20" applyFont="1" applyFill="1" applyBorder="1">
      <alignment/>
      <protection/>
    </xf>
    <xf numFmtId="0" fontId="2" fillId="0" borderId="3" xfId="20" applyFill="1" applyBorder="1">
      <alignment/>
      <protection/>
    </xf>
    <xf numFmtId="0" fontId="7" fillId="0" borderId="0" xfId="20" applyFont="1" applyFill="1">
      <alignment/>
      <protection/>
    </xf>
    <xf numFmtId="0" fontId="2" fillId="0" borderId="0" xfId="20" applyFont="1" applyFill="1">
      <alignment/>
      <protection/>
    </xf>
    <xf numFmtId="0" fontId="2" fillId="0" borderId="0" xfId="20" applyFill="1" applyAlignment="1">
      <alignment horizontal="right"/>
      <protection/>
    </xf>
    <xf numFmtId="0" fontId="2" fillId="0" borderId="0" xfId="20" applyFill="1" applyAlignment="1">
      <alignment/>
      <protection/>
    </xf>
    <xf numFmtId="49" fontId="8" fillId="0" borderId="4" xfId="20" applyNumberFormat="1" applyFont="1" applyFill="1" applyBorder="1">
      <alignment/>
      <protection/>
    </xf>
    <xf numFmtId="0" fontId="8" fillId="0" borderId="5" xfId="20" applyFont="1" applyFill="1" applyBorder="1" applyAlignment="1">
      <alignment horizontal="center"/>
      <protection/>
    </xf>
    <xf numFmtId="0" fontId="8" fillId="0" borderId="5" xfId="20" applyNumberFormat="1" applyFont="1" applyFill="1" applyBorder="1" applyAlignment="1">
      <alignment horizontal="center"/>
      <protection/>
    </xf>
    <xf numFmtId="0" fontId="8" fillId="0" borderId="4" xfId="20" applyFont="1" applyFill="1" applyBorder="1" applyAlignment="1">
      <alignment horizontal="center"/>
      <protection/>
    </xf>
    <xf numFmtId="0" fontId="9" fillId="0" borderId="6" xfId="20" applyFont="1" applyFill="1" applyBorder="1" applyAlignment="1">
      <alignment horizontal="center"/>
      <protection/>
    </xf>
    <xf numFmtId="49" fontId="9" fillId="0" borderId="6" xfId="20" applyNumberFormat="1" applyFont="1" applyFill="1" applyBorder="1" applyAlignment="1">
      <alignment horizontal="left"/>
      <protection/>
    </xf>
    <xf numFmtId="0" fontId="9" fillId="0" borderId="6" xfId="20" applyFont="1" applyFill="1" applyBorder="1">
      <alignment/>
      <protection/>
    </xf>
    <xf numFmtId="0" fontId="2" fillId="0" borderId="6" xfId="20" applyFill="1" applyBorder="1" applyAlignment="1">
      <alignment horizontal="center"/>
      <protection/>
    </xf>
    <xf numFmtId="0" fontId="2" fillId="0" borderId="6" xfId="20" applyNumberFormat="1" applyFill="1" applyBorder="1" applyAlignment="1">
      <alignment horizontal="right"/>
      <protection/>
    </xf>
    <xf numFmtId="0" fontId="2" fillId="0" borderId="6" xfId="20" applyNumberFormat="1" applyFill="1" applyBorder="1">
      <alignment/>
      <protection/>
    </xf>
    <xf numFmtId="0" fontId="2" fillId="0" borderId="6" xfId="20" applyFont="1" applyFill="1" applyBorder="1" applyAlignment="1">
      <alignment horizontal="center"/>
      <protection/>
    </xf>
    <xf numFmtId="49" fontId="10" fillId="0" borderId="6" xfId="20" applyNumberFormat="1" applyFont="1" applyFill="1" applyBorder="1" applyAlignment="1">
      <alignment horizontal="left"/>
      <protection/>
    </xf>
    <xf numFmtId="0" fontId="10" fillId="0" borderId="6" xfId="20" applyFont="1" applyFill="1" applyBorder="1" applyAlignment="1">
      <alignment wrapText="1"/>
      <protection/>
    </xf>
    <xf numFmtId="49" fontId="10" fillId="0" borderId="6" xfId="20" applyNumberFormat="1" applyFont="1" applyFill="1" applyBorder="1" applyAlignment="1">
      <alignment horizontal="center" shrinkToFit="1"/>
      <protection/>
    </xf>
    <xf numFmtId="4" fontId="10" fillId="0" borderId="6" xfId="20" applyNumberFormat="1" applyFont="1" applyFill="1" applyBorder="1" applyAlignment="1">
      <alignment horizontal="right"/>
      <protection/>
    </xf>
    <xf numFmtId="4" fontId="10" fillId="0" borderId="6" xfId="20" applyNumberFormat="1" applyFont="1" applyFill="1" applyBorder="1">
      <alignment/>
      <protection/>
    </xf>
    <xf numFmtId="0" fontId="2" fillId="0" borderId="7" xfId="20" applyFill="1" applyBorder="1" applyAlignment="1">
      <alignment horizontal="center"/>
      <protection/>
    </xf>
    <xf numFmtId="49" fontId="6" fillId="0" borderId="7" xfId="20" applyNumberFormat="1" applyFont="1" applyFill="1" applyBorder="1" applyAlignment="1">
      <alignment horizontal="left"/>
      <protection/>
    </xf>
    <xf numFmtId="0" fontId="6" fillId="0" borderId="7" xfId="20" applyFont="1" applyFill="1" applyBorder="1">
      <alignment/>
      <protection/>
    </xf>
    <xf numFmtId="4" fontId="2" fillId="0" borderId="7" xfId="20" applyNumberFormat="1" applyFill="1" applyBorder="1" applyAlignment="1">
      <alignment horizontal="right"/>
      <protection/>
    </xf>
    <xf numFmtId="4" fontId="9" fillId="0" borderId="7" xfId="20" applyNumberFormat="1" applyFont="1" applyFill="1" applyBorder="1">
      <alignment/>
      <protection/>
    </xf>
    <xf numFmtId="0" fontId="2" fillId="0" borderId="0" xfId="20" applyFill="1" applyBorder="1" applyAlignment="1">
      <alignment horizontal="center"/>
      <protection/>
    </xf>
    <xf numFmtId="49" fontId="6" fillId="0" borderId="0" xfId="20" applyNumberFormat="1" applyFont="1" applyFill="1" applyBorder="1" applyAlignment="1">
      <alignment horizontal="left"/>
      <protection/>
    </xf>
    <xf numFmtId="0" fontId="6" fillId="0" borderId="0" xfId="20" applyFont="1" applyFill="1" applyBorder="1">
      <alignment/>
      <protection/>
    </xf>
    <xf numFmtId="4" fontId="2" fillId="0" borderId="0" xfId="20" applyNumberFormat="1" applyFill="1" applyBorder="1" applyAlignment="1">
      <alignment horizontal="right"/>
      <protection/>
    </xf>
    <xf numFmtId="4" fontId="9" fillId="0" borderId="0" xfId="20" applyNumberFormat="1" applyFont="1" applyFill="1" applyBorder="1">
      <alignment/>
      <protection/>
    </xf>
    <xf numFmtId="0" fontId="10" fillId="0" borderId="6" xfId="20" applyFont="1" applyFill="1" applyBorder="1">
      <alignment/>
      <protection/>
    </xf>
    <xf numFmtId="0" fontId="10" fillId="0" borderId="6" xfId="20" applyFont="1" applyFill="1" applyBorder="1" applyAlignment="1">
      <alignment horizontal="center"/>
      <protection/>
    </xf>
    <xf numFmtId="0" fontId="10" fillId="0" borderId="6" xfId="20" applyNumberFormat="1" applyFont="1" applyFill="1" applyBorder="1" applyAlignment="1">
      <alignment horizontal="right"/>
      <protection/>
    </xf>
    <xf numFmtId="49" fontId="10" fillId="0" borderId="6" xfId="20" applyNumberFormat="1" applyFont="1" applyFill="1" applyBorder="1" applyAlignment="1">
      <alignment horizontal="left"/>
      <protection/>
    </xf>
    <xf numFmtId="0" fontId="1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49" fontId="12" fillId="2" borderId="12" xfId="0" applyNumberFormat="1" applyFont="1" applyFill="1" applyBorder="1"/>
    <xf numFmtId="49" fontId="0" fillId="2" borderId="13" xfId="0" applyNumberFormat="1" applyFill="1" applyBorder="1"/>
    <xf numFmtId="0" fontId="6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49" fontId="0" fillId="0" borderId="20" xfId="0" applyNumberFormat="1" applyBorder="1" applyAlignment="1">
      <alignment horizontal="left"/>
    </xf>
    <xf numFmtId="0" fontId="0" fillId="0" borderId="18" xfId="0" applyNumberFormat="1" applyBorder="1"/>
    <xf numFmtId="0" fontId="0" fillId="0" borderId="17" xfId="0" applyNumberFormat="1" applyBorder="1"/>
    <xf numFmtId="0" fontId="0" fillId="0" borderId="19" xfId="0" applyNumberFormat="1" applyBorder="1"/>
    <xf numFmtId="3" fontId="0" fillId="0" borderId="19" xfId="0" applyNumberFormat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12" xfId="0" applyBorder="1"/>
    <xf numFmtId="0" fontId="0" fillId="0" borderId="20" xfId="0" applyBorder="1"/>
    <xf numFmtId="0" fontId="11" fillId="0" borderId="25" xfId="0" applyFont="1" applyBorder="1" applyAlignment="1">
      <alignment horizontal="centerContinuous" vertical="center"/>
    </xf>
    <xf numFmtId="0" fontId="13" fillId="0" borderId="26" xfId="0" applyFont="1" applyBorder="1" applyAlignment="1">
      <alignment horizontal="centerContinuous" vertical="center"/>
    </xf>
    <xf numFmtId="0" fontId="0" fillId="0" borderId="26" xfId="0" applyBorder="1" applyAlignment="1">
      <alignment horizontal="centerContinuous" vertical="center"/>
    </xf>
    <xf numFmtId="0" fontId="0" fillId="0" borderId="27" xfId="0" applyBorder="1" applyAlignment="1">
      <alignment horizontal="centerContinuous" vertical="center"/>
    </xf>
    <xf numFmtId="0" fontId="9" fillId="0" borderId="28" xfId="0" applyFont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centerContinuous"/>
    </xf>
    <xf numFmtId="0" fontId="9" fillId="0" borderId="29" xfId="0" applyFont="1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0" fillId="0" borderId="31" xfId="0" applyBorder="1"/>
    <xf numFmtId="0" fontId="0" fillId="0" borderId="32" xfId="0" applyBorder="1"/>
    <xf numFmtId="3" fontId="0" fillId="0" borderId="33" xfId="0" applyNumberFormat="1" applyBorder="1"/>
    <xf numFmtId="0" fontId="0" fillId="0" borderId="34" xfId="0" applyBorder="1"/>
    <xf numFmtId="3" fontId="0" fillId="0" borderId="35" xfId="0" applyNumberFormat="1" applyBorder="1"/>
    <xf numFmtId="0" fontId="0" fillId="0" borderId="36" xfId="0" applyBorder="1"/>
    <xf numFmtId="3" fontId="0" fillId="0" borderId="22" xfId="0" applyNumberFormat="1" applyBorder="1"/>
    <xf numFmtId="0" fontId="0" fillId="0" borderId="5" xfId="0" applyBorder="1"/>
    <xf numFmtId="0" fontId="0" fillId="0" borderId="37" xfId="0" applyBorder="1"/>
    <xf numFmtId="0" fontId="0" fillId="0" borderId="38" xfId="0" applyBorder="1"/>
    <xf numFmtId="0" fontId="2" fillId="0" borderId="21" xfId="0" applyFont="1" applyBorder="1"/>
    <xf numFmtId="3" fontId="0" fillId="0" borderId="39" xfId="0" applyNumberFormat="1" applyBorder="1"/>
    <xf numFmtId="0" fontId="0" fillId="0" borderId="40" xfId="0" applyBorder="1"/>
    <xf numFmtId="3" fontId="0" fillId="0" borderId="41" xfId="0" applyNumberFormat="1" applyBorder="1"/>
    <xf numFmtId="0" fontId="0" fillId="0" borderId="42" xfId="0" applyBorder="1"/>
    <xf numFmtId="0" fontId="0" fillId="0" borderId="43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18" xfId="0" applyNumberFormat="1" applyBorder="1" applyAlignment="1">
      <alignment horizontal="right"/>
    </xf>
    <xf numFmtId="165" fontId="0" fillId="0" borderId="22" xfId="0" applyNumberFormat="1" applyBorder="1"/>
    <xf numFmtId="165" fontId="0" fillId="0" borderId="0" xfId="0" applyNumberFormat="1" applyBorder="1"/>
    <xf numFmtId="0" fontId="13" fillId="0" borderId="40" xfId="0" applyFont="1" applyFill="1" applyBorder="1"/>
    <xf numFmtId="0" fontId="13" fillId="0" borderId="41" xfId="0" applyFont="1" applyFill="1" applyBorder="1"/>
    <xf numFmtId="0" fontId="13" fillId="0" borderId="44" xfId="0" applyFont="1" applyFill="1" applyBorder="1"/>
    <xf numFmtId="165" fontId="13" fillId="0" borderId="41" xfId="0" applyNumberFormat="1" applyFont="1" applyFill="1" applyBorder="1"/>
    <xf numFmtId="0" fontId="13" fillId="0" borderId="45" xfId="0" applyFont="1" applyFill="1" applyBorder="1"/>
    <xf numFmtId="0" fontId="8" fillId="0" borderId="22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9" fillId="0" borderId="46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0" fontId="9" fillId="0" borderId="47" xfId="0" applyFont="1" applyBorder="1" applyAlignment="1">
      <alignment horizontal="left"/>
    </xf>
    <xf numFmtId="0" fontId="2" fillId="0" borderId="48" xfId="20" applyFont="1" applyFill="1" applyBorder="1" applyAlignment="1">
      <alignment horizontal="center"/>
      <protection/>
    </xf>
    <xf numFmtId="0" fontId="2" fillId="0" borderId="49" xfId="20" applyFont="1" applyFill="1" applyBorder="1" applyAlignment="1">
      <alignment horizontal="center"/>
      <protection/>
    </xf>
    <xf numFmtId="49" fontId="2" fillId="0" borderId="50" xfId="20" applyNumberFormat="1" applyFont="1" applyFill="1" applyBorder="1" applyAlignment="1">
      <alignment horizontal="center"/>
      <protection/>
    </xf>
    <xf numFmtId="0" fontId="2" fillId="0" borderId="51" xfId="20" applyFont="1" applyFill="1" applyBorder="1" applyAlignment="1">
      <alignment horizontal="center"/>
      <protection/>
    </xf>
    <xf numFmtId="0" fontId="2" fillId="0" borderId="3" xfId="20" applyFill="1" applyBorder="1" applyAlignment="1">
      <alignment horizontal="center" shrinkToFit="1"/>
      <protection/>
    </xf>
    <xf numFmtId="0" fontId="2" fillId="0" borderId="52" xfId="20" applyFill="1" applyBorder="1" applyAlignment="1">
      <alignment horizontal="center" shrinkToFit="1"/>
      <protection/>
    </xf>
    <xf numFmtId="0" fontId="3" fillId="0" borderId="0" xfId="20" applyFont="1" applyAlignment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K%20Machulky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K%20Pod%20&#268;ihadlem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K%20Bo&#345;kova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K%20Randusky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Komunikace%20Zub&#345;&#237;%20Pod%20Obecn&#237;kem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MK%20Vlkoprd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/>
      <sheetData sheetId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14">
          <cell r="H14">
            <v>0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6">
          <cell r="C6" t="str">
            <v>MK Randusky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 topLeftCell="A13">
      <selection activeCell="I20" sqref="I20"/>
    </sheetView>
  </sheetViews>
  <sheetFormatPr defaultColWidth="9.140625" defaultRowHeight="15"/>
  <cols>
    <col min="1" max="1" width="17.8515625" style="0" customWidth="1"/>
    <col min="2" max="2" width="19.00390625" style="0" customWidth="1"/>
    <col min="3" max="3" width="17.28125" style="0" customWidth="1"/>
    <col min="4" max="4" width="13.421875" style="0" customWidth="1"/>
  </cols>
  <sheetData>
    <row r="1" spans="1:7" ht="18">
      <c r="A1" s="46" t="s">
        <v>79</v>
      </c>
      <c r="B1" s="47"/>
      <c r="C1" s="47"/>
      <c r="D1" s="47"/>
      <c r="E1" s="47"/>
      <c r="F1" s="47"/>
      <c r="G1" s="47"/>
    </row>
    <row r="2" ht="15.75" thickBot="1"/>
    <row r="3" spans="1:7" ht="15">
      <c r="A3" s="48" t="s">
        <v>2</v>
      </c>
      <c r="B3" s="49"/>
      <c r="C3" s="50" t="s">
        <v>80</v>
      </c>
      <c r="D3" s="50"/>
      <c r="E3" s="50"/>
      <c r="F3" s="50" t="s">
        <v>81</v>
      </c>
      <c r="G3" s="51"/>
    </row>
    <row r="4" spans="1:7" ht="15.75">
      <c r="A4" s="52"/>
      <c r="B4" s="53"/>
      <c r="C4" s="54"/>
      <c r="D4" s="55"/>
      <c r="E4" s="55"/>
      <c r="F4" s="56"/>
      <c r="G4" s="57"/>
    </row>
    <row r="5" spans="1:7" ht="15">
      <c r="A5" s="58" t="s">
        <v>1</v>
      </c>
      <c r="B5" s="59"/>
      <c r="C5" s="60" t="s">
        <v>82</v>
      </c>
      <c r="D5" s="60"/>
      <c r="E5" s="60"/>
      <c r="F5" s="61" t="s">
        <v>83</v>
      </c>
      <c r="G5" s="62"/>
    </row>
    <row r="6" spans="1:7" ht="15.75">
      <c r="A6" s="52"/>
      <c r="B6" s="53"/>
      <c r="C6" s="54"/>
      <c r="D6" s="55"/>
      <c r="E6" s="55"/>
      <c r="F6" s="63"/>
      <c r="G6" s="57"/>
    </row>
    <row r="7" spans="1:7" ht="15">
      <c r="A7" s="58" t="s">
        <v>84</v>
      </c>
      <c r="B7" s="60"/>
      <c r="C7" s="109"/>
      <c r="D7" s="110"/>
      <c r="E7" s="64" t="s">
        <v>85</v>
      </c>
      <c r="F7" s="65"/>
      <c r="G7" s="66"/>
    </row>
    <row r="8" spans="1:7" ht="15">
      <c r="A8" s="58" t="s">
        <v>86</v>
      </c>
      <c r="B8" s="60"/>
      <c r="C8" s="109"/>
      <c r="D8" s="110"/>
      <c r="E8" s="61" t="s">
        <v>87</v>
      </c>
      <c r="F8" s="60"/>
      <c r="G8" s="67"/>
    </row>
    <row r="9" spans="1:7" ht="15">
      <c r="A9" s="68" t="s">
        <v>88</v>
      </c>
      <c r="B9" s="69"/>
      <c r="C9" s="69"/>
      <c r="D9" s="69"/>
      <c r="E9" s="70" t="s">
        <v>89</v>
      </c>
      <c r="F9" s="69"/>
      <c r="G9" s="71"/>
    </row>
    <row r="10" spans="1:7" ht="15">
      <c r="A10" s="72" t="s">
        <v>90</v>
      </c>
      <c r="B10" s="56"/>
      <c r="C10" s="56"/>
      <c r="D10" s="56"/>
      <c r="E10" s="73" t="s">
        <v>91</v>
      </c>
      <c r="F10" s="56"/>
      <c r="G10" s="57"/>
    </row>
    <row r="11" spans="1:7" ht="15">
      <c r="A11" s="72"/>
      <c r="B11" s="56"/>
      <c r="C11" s="56"/>
      <c r="D11" s="56"/>
      <c r="E11" s="111"/>
      <c r="F11" s="112"/>
      <c r="G11" s="113"/>
    </row>
    <row r="12" spans="1:7" ht="38.25" customHeight="1" thickBot="1">
      <c r="A12" s="74" t="s">
        <v>92</v>
      </c>
      <c r="B12" s="75"/>
      <c r="C12" s="75"/>
      <c r="D12" s="75"/>
      <c r="E12" s="76"/>
      <c r="F12" s="76"/>
      <c r="G12" s="77"/>
    </row>
    <row r="13" spans="1:7" ht="15.75" thickBot="1">
      <c r="A13" s="78" t="s">
        <v>93</v>
      </c>
      <c r="B13" s="79"/>
      <c r="C13" s="80"/>
      <c r="D13" s="81" t="s">
        <v>94</v>
      </c>
      <c r="E13" s="82"/>
      <c r="F13" s="82"/>
      <c r="G13" s="80"/>
    </row>
    <row r="14" spans="1:7" ht="15">
      <c r="A14" s="83"/>
      <c r="B14" s="84" t="s">
        <v>95</v>
      </c>
      <c r="C14" s="85">
        <f>Dodavka</f>
        <v>0</v>
      </c>
      <c r="D14" s="86"/>
      <c r="E14" s="87"/>
      <c r="F14" s="88"/>
      <c r="G14" s="85"/>
    </row>
    <row r="15" spans="1:7" ht="15">
      <c r="A15" s="83" t="s">
        <v>96</v>
      </c>
      <c r="B15" s="84" t="s">
        <v>97</v>
      </c>
      <c r="C15" s="85">
        <f>Mont</f>
        <v>0</v>
      </c>
      <c r="D15" s="68"/>
      <c r="E15" s="89"/>
      <c r="F15" s="90"/>
      <c r="G15" s="85"/>
    </row>
    <row r="16" spans="1:7" ht="15">
      <c r="A16" s="83" t="s">
        <v>98</v>
      </c>
      <c r="B16" s="84" t="s">
        <v>99</v>
      </c>
      <c r="C16" s="85">
        <f>HSV</f>
        <v>0</v>
      </c>
      <c r="D16" s="68"/>
      <c r="E16" s="89"/>
      <c r="F16" s="90"/>
      <c r="G16" s="85"/>
    </row>
    <row r="17" spans="1:7" ht="15">
      <c r="A17" s="91" t="s">
        <v>100</v>
      </c>
      <c r="B17" s="84" t="s">
        <v>101</v>
      </c>
      <c r="C17" s="85">
        <f>PSV</f>
        <v>0</v>
      </c>
      <c r="D17" s="68"/>
      <c r="E17" s="89"/>
      <c r="F17" s="90"/>
      <c r="G17" s="85"/>
    </row>
    <row r="18" spans="1:7" ht="15">
      <c r="A18" s="92" t="s">
        <v>102</v>
      </c>
      <c r="B18" s="84"/>
      <c r="C18" s="85">
        <f>SUM(C14:C17)</f>
        <v>0</v>
      </c>
      <c r="D18" s="93"/>
      <c r="E18" s="89"/>
      <c r="F18" s="90"/>
      <c r="G18" s="85"/>
    </row>
    <row r="19" spans="1:7" ht="15">
      <c r="A19" s="92"/>
      <c r="B19" s="84"/>
      <c r="C19" s="85"/>
      <c r="D19" s="68"/>
      <c r="E19" s="89"/>
      <c r="F19" s="90"/>
      <c r="G19" s="85"/>
    </row>
    <row r="20" spans="1:7" ht="15">
      <c r="A20" s="92" t="s">
        <v>103</v>
      </c>
      <c r="B20" s="84"/>
      <c r="C20" s="85">
        <f>HZS</f>
        <v>0</v>
      </c>
      <c r="D20" s="68"/>
      <c r="E20" s="89"/>
      <c r="F20" s="90"/>
      <c r="G20" s="85"/>
    </row>
    <row r="21" spans="1:7" ht="15">
      <c r="A21" s="72" t="s">
        <v>104</v>
      </c>
      <c r="B21" s="56"/>
      <c r="C21" s="85">
        <f>C18+C20</f>
        <v>0</v>
      </c>
      <c r="D21" s="68" t="s">
        <v>105</v>
      </c>
      <c r="E21" s="89"/>
      <c r="F21" s="90"/>
      <c r="G21" s="85"/>
    </row>
    <row r="22" spans="1:7" ht="15.75" thickBot="1">
      <c r="A22" s="68" t="s">
        <v>106</v>
      </c>
      <c r="B22" s="69"/>
      <c r="C22" s="94">
        <f>C21+G22</f>
        <v>0</v>
      </c>
      <c r="D22" s="95" t="s">
        <v>107</v>
      </c>
      <c r="E22" s="96"/>
      <c r="F22" s="97"/>
      <c r="G22" s="85"/>
    </row>
    <row r="23" spans="1:7" ht="15">
      <c r="A23" s="48" t="s">
        <v>108</v>
      </c>
      <c r="B23" s="50"/>
      <c r="C23" s="98" t="s">
        <v>109</v>
      </c>
      <c r="D23" s="50"/>
      <c r="E23" s="98" t="s">
        <v>110</v>
      </c>
      <c r="F23" s="50"/>
      <c r="G23" s="51"/>
    </row>
    <row r="24" spans="1:7" ht="15">
      <c r="A24" s="58"/>
      <c r="B24" s="60"/>
      <c r="C24" s="61" t="s">
        <v>111</v>
      </c>
      <c r="D24" s="60"/>
      <c r="E24" s="61" t="s">
        <v>111</v>
      </c>
      <c r="F24" s="60"/>
      <c r="G24" s="62"/>
    </row>
    <row r="25" spans="1:7" ht="15">
      <c r="A25" s="72" t="s">
        <v>112</v>
      </c>
      <c r="B25" s="99"/>
      <c r="C25" s="73" t="s">
        <v>112</v>
      </c>
      <c r="D25" s="56"/>
      <c r="E25" s="73" t="s">
        <v>112</v>
      </c>
      <c r="F25" s="56"/>
      <c r="G25" s="57"/>
    </row>
    <row r="26" spans="1:7" ht="15">
      <c r="A26" s="72"/>
      <c r="B26" s="100"/>
      <c r="C26" s="73" t="s">
        <v>113</v>
      </c>
      <c r="D26" s="56"/>
      <c r="E26" s="73" t="s">
        <v>114</v>
      </c>
      <c r="F26" s="56"/>
      <c r="G26" s="57"/>
    </row>
    <row r="27" spans="1:7" ht="15">
      <c r="A27" s="72"/>
      <c r="B27" s="56"/>
      <c r="C27" s="73"/>
      <c r="D27" s="56"/>
      <c r="E27" s="73"/>
      <c r="F27" s="56"/>
      <c r="G27" s="57"/>
    </row>
    <row r="28" spans="1:7" ht="97.5" customHeight="1">
      <c r="A28" s="72"/>
      <c r="B28" s="56"/>
      <c r="C28" s="73"/>
      <c r="D28" s="56"/>
      <c r="E28" s="73"/>
      <c r="F28" s="56"/>
      <c r="G28" s="57"/>
    </row>
    <row r="29" spans="1:7" ht="15">
      <c r="A29" s="58" t="s">
        <v>115</v>
      </c>
      <c r="B29" s="60"/>
      <c r="C29" s="101">
        <v>0</v>
      </c>
      <c r="D29" s="60" t="s">
        <v>116</v>
      </c>
      <c r="E29" s="61"/>
      <c r="F29" s="102">
        <v>0</v>
      </c>
      <c r="G29" s="62"/>
    </row>
    <row r="30" spans="1:7" ht="15">
      <c r="A30" s="58" t="s">
        <v>115</v>
      </c>
      <c r="B30" s="60"/>
      <c r="C30" s="101">
        <v>15</v>
      </c>
      <c r="D30" s="60" t="s">
        <v>116</v>
      </c>
      <c r="E30" s="61"/>
      <c r="F30" s="102">
        <v>0</v>
      </c>
      <c r="G30" s="62"/>
    </row>
    <row r="31" spans="1:7" ht="15">
      <c r="A31" s="58" t="s">
        <v>117</v>
      </c>
      <c r="B31" s="60"/>
      <c r="C31" s="101">
        <v>15</v>
      </c>
      <c r="D31" s="60" t="s">
        <v>116</v>
      </c>
      <c r="E31" s="61"/>
      <c r="F31" s="103">
        <f>ROUND(PRODUCT(F30,C31/100),0)</f>
        <v>0</v>
      </c>
      <c r="G31" s="71"/>
    </row>
    <row r="32" spans="1:7" ht="15">
      <c r="A32" s="58" t="s">
        <v>115</v>
      </c>
      <c r="B32" s="60"/>
      <c r="C32" s="101">
        <v>21</v>
      </c>
      <c r="D32" s="60" t="s">
        <v>116</v>
      </c>
      <c r="E32" s="61"/>
      <c r="F32" s="102">
        <v>0</v>
      </c>
      <c r="G32" s="62"/>
    </row>
    <row r="33" spans="1:7" ht="15">
      <c r="A33" s="58" t="s">
        <v>117</v>
      </c>
      <c r="B33" s="60"/>
      <c r="C33" s="101">
        <v>21</v>
      </c>
      <c r="D33" s="60" t="s">
        <v>116</v>
      </c>
      <c r="E33" s="61"/>
      <c r="F33" s="103">
        <f>ROUND(PRODUCT(F32,C33/100),0)</f>
        <v>0</v>
      </c>
      <c r="G33" s="71"/>
    </row>
    <row r="34" spans="1:7" ht="16.5" thickBot="1">
      <c r="A34" s="104" t="s">
        <v>118</v>
      </c>
      <c r="B34" s="105"/>
      <c r="C34" s="105"/>
      <c r="D34" s="105"/>
      <c r="E34" s="106"/>
      <c r="F34" s="107">
        <f>ROUND(SUM(F29:F33),0)</f>
        <v>0</v>
      </c>
      <c r="G34" s="108"/>
    </row>
  </sheetData>
  <mergeCells count="3">
    <mergeCell ref="C7:D7"/>
    <mergeCell ref="C8:D8"/>
    <mergeCell ref="E11:G11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5"/>
  <sheetViews>
    <sheetView tabSelected="1" workbookViewId="0" topLeftCell="A1">
      <selection activeCell="I96" sqref="I96"/>
    </sheetView>
  </sheetViews>
  <sheetFormatPr defaultColWidth="9.140625" defaultRowHeight="15"/>
  <cols>
    <col min="1" max="1" width="3.8515625" style="0" customWidth="1"/>
    <col min="2" max="2" width="13.140625" style="0" customWidth="1"/>
    <col min="3" max="3" width="40.421875" style="0" customWidth="1"/>
    <col min="4" max="4" width="5.57421875" style="0" customWidth="1"/>
    <col min="5" max="5" width="8.57421875" style="0" customWidth="1"/>
    <col min="6" max="6" width="9.8515625" style="0" customWidth="1"/>
    <col min="7" max="7" width="13.8515625" style="0" customWidth="1"/>
  </cols>
  <sheetData>
    <row r="1" spans="1:7" ht="15.75">
      <c r="A1" s="120" t="s">
        <v>0</v>
      </c>
      <c r="B1" s="120"/>
      <c r="C1" s="120"/>
      <c r="D1" s="120"/>
      <c r="E1" s="120"/>
      <c r="F1" s="120"/>
      <c r="G1" s="120"/>
    </row>
    <row r="2" spans="1:7" ht="15.75" thickBot="1">
      <c r="A2" s="1"/>
      <c r="B2" s="2"/>
      <c r="C2" s="3"/>
      <c r="D2" s="3"/>
      <c r="E2" s="4"/>
      <c r="F2" s="3"/>
      <c r="G2" s="3"/>
    </row>
    <row r="3" spans="1:7" ht="15.75" thickTop="1">
      <c r="A3" s="114" t="s">
        <v>1</v>
      </c>
      <c r="B3" s="115"/>
      <c r="C3" s="5" t="str">
        <f>CONCATENATE(cislostavby," ",nazevstavby)</f>
        <v xml:space="preserve"> MK Randusky</v>
      </c>
      <c r="D3" s="6"/>
      <c r="E3" s="7"/>
      <c r="F3" s="8"/>
      <c r="G3" s="9"/>
    </row>
    <row r="4" spans="1:7" ht="15.75" thickBot="1">
      <c r="A4" s="116" t="s">
        <v>2</v>
      </c>
      <c r="B4" s="117"/>
      <c r="C4" s="10" t="str">
        <f>CONCATENATE(cisloobjektu," ",nazevobjektu)</f>
        <v xml:space="preserve"> </v>
      </c>
      <c r="D4" s="11"/>
      <c r="E4" s="118"/>
      <c r="F4" s="118"/>
      <c r="G4" s="119"/>
    </row>
    <row r="5" spans="1:7" ht="15.75" thickTop="1">
      <c r="A5" s="12"/>
      <c r="B5" s="13"/>
      <c r="C5" s="13"/>
      <c r="D5" s="1"/>
      <c r="E5" s="14"/>
      <c r="F5" s="1"/>
      <c r="G5" s="15"/>
    </row>
    <row r="6" spans="1:7" ht="15">
      <c r="A6" s="16" t="s">
        <v>3</v>
      </c>
      <c r="B6" s="17" t="s">
        <v>4</v>
      </c>
      <c r="C6" s="17" t="s">
        <v>5</v>
      </c>
      <c r="D6" s="17" t="s">
        <v>6</v>
      </c>
      <c r="E6" s="18" t="s">
        <v>7</v>
      </c>
      <c r="F6" s="17" t="s">
        <v>8</v>
      </c>
      <c r="G6" s="19" t="s">
        <v>9</v>
      </c>
    </row>
    <row r="7" spans="1:7" ht="15">
      <c r="A7" s="20" t="s">
        <v>10</v>
      </c>
      <c r="B7" s="21" t="s">
        <v>11</v>
      </c>
      <c r="C7" s="22" t="s">
        <v>12</v>
      </c>
      <c r="D7" s="23"/>
      <c r="E7" s="24"/>
      <c r="F7" s="24"/>
      <c r="G7" s="25"/>
    </row>
    <row r="8" spans="1:7" ht="15">
      <c r="A8" s="26">
        <v>1</v>
      </c>
      <c r="B8" s="27" t="s">
        <v>13</v>
      </c>
      <c r="C8" s="28" t="s">
        <v>14</v>
      </c>
      <c r="D8" s="29" t="s">
        <v>15</v>
      </c>
      <c r="E8" s="30">
        <v>57</v>
      </c>
      <c r="F8" s="30">
        <v>0</v>
      </c>
      <c r="G8" s="31">
        <f aca="true" t="shared" si="0" ref="G8:G18">E8*F8</f>
        <v>0</v>
      </c>
    </row>
    <row r="9" spans="1:7" ht="15">
      <c r="A9" s="26">
        <v>2</v>
      </c>
      <c r="B9" s="27" t="s">
        <v>16</v>
      </c>
      <c r="C9" s="28" t="s">
        <v>17</v>
      </c>
      <c r="D9" s="29" t="s">
        <v>18</v>
      </c>
      <c r="E9" s="30">
        <v>1158</v>
      </c>
      <c r="F9" s="30">
        <v>0</v>
      </c>
      <c r="G9" s="31">
        <f t="shared" si="0"/>
        <v>0</v>
      </c>
    </row>
    <row r="10" spans="1:7" ht="15">
      <c r="A10" s="26">
        <v>3</v>
      </c>
      <c r="B10" s="27" t="s">
        <v>19</v>
      </c>
      <c r="C10" s="28" t="s">
        <v>20</v>
      </c>
      <c r="D10" s="29" t="s">
        <v>18</v>
      </c>
      <c r="E10" s="30">
        <v>1158</v>
      </c>
      <c r="F10" s="30">
        <v>0</v>
      </c>
      <c r="G10" s="31">
        <f t="shared" si="0"/>
        <v>0</v>
      </c>
    </row>
    <row r="11" spans="1:7" ht="15">
      <c r="A11" s="26">
        <v>4</v>
      </c>
      <c r="B11" s="45" t="s">
        <v>69</v>
      </c>
      <c r="C11" s="28" t="s">
        <v>65</v>
      </c>
      <c r="D11" s="29" t="s">
        <v>18</v>
      </c>
      <c r="E11" s="30">
        <v>1158</v>
      </c>
      <c r="F11" s="30">
        <v>0</v>
      </c>
      <c r="G11" s="31">
        <v>0</v>
      </c>
    </row>
    <row r="12" spans="1:7" ht="15">
      <c r="A12" s="26">
        <v>5</v>
      </c>
      <c r="B12" s="27"/>
      <c r="C12" s="28" t="s">
        <v>22</v>
      </c>
      <c r="D12" s="29" t="s">
        <v>18</v>
      </c>
      <c r="E12" s="30">
        <v>20</v>
      </c>
      <c r="F12" s="30">
        <v>0</v>
      </c>
      <c r="G12" s="31">
        <f t="shared" si="0"/>
        <v>0</v>
      </c>
    </row>
    <row r="13" spans="1:7" ht="15">
      <c r="A13" s="26">
        <v>6</v>
      </c>
      <c r="B13" s="27" t="s">
        <v>23</v>
      </c>
      <c r="C13" s="28" t="s">
        <v>24</v>
      </c>
      <c r="D13" s="29" t="s">
        <v>18</v>
      </c>
      <c r="E13" s="30">
        <v>18</v>
      </c>
      <c r="F13" s="30">
        <v>0</v>
      </c>
      <c r="G13" s="31">
        <f t="shared" si="0"/>
        <v>0</v>
      </c>
    </row>
    <row r="14" spans="1:7" ht="15">
      <c r="A14" s="26">
        <v>7</v>
      </c>
      <c r="B14" s="27"/>
      <c r="C14" s="28" t="s">
        <v>25</v>
      </c>
      <c r="D14" s="29" t="s">
        <v>18</v>
      </c>
      <c r="E14" s="30">
        <v>18</v>
      </c>
      <c r="F14" s="30"/>
      <c r="G14" s="31"/>
    </row>
    <row r="15" spans="1:7" ht="15">
      <c r="A15" s="26">
        <v>8</v>
      </c>
      <c r="B15" s="27" t="s">
        <v>26</v>
      </c>
      <c r="C15" s="28" t="s">
        <v>27</v>
      </c>
      <c r="D15" s="29" t="s">
        <v>18</v>
      </c>
      <c r="E15" s="30">
        <v>18</v>
      </c>
      <c r="F15" s="30">
        <v>0</v>
      </c>
      <c r="G15" s="31">
        <f t="shared" si="0"/>
        <v>0</v>
      </c>
    </row>
    <row r="16" spans="1:7" ht="15">
      <c r="A16" s="26">
        <v>9</v>
      </c>
      <c r="B16" s="27" t="s">
        <v>70</v>
      </c>
      <c r="C16" s="28" t="s">
        <v>66</v>
      </c>
      <c r="D16" s="29" t="s">
        <v>67</v>
      </c>
      <c r="E16" s="30">
        <v>6</v>
      </c>
      <c r="F16" s="30">
        <v>0</v>
      </c>
      <c r="G16" s="31">
        <v>0</v>
      </c>
    </row>
    <row r="17" spans="1:7" ht="15">
      <c r="A17" s="26">
        <v>10</v>
      </c>
      <c r="B17" s="27" t="s">
        <v>71</v>
      </c>
      <c r="C17" s="28" t="s">
        <v>68</v>
      </c>
      <c r="D17" s="29" t="s">
        <v>67</v>
      </c>
      <c r="E17" s="30">
        <v>6</v>
      </c>
      <c r="F17" s="30">
        <v>0</v>
      </c>
      <c r="G17" s="31">
        <v>0</v>
      </c>
    </row>
    <row r="18" spans="1:7" ht="15">
      <c r="A18" s="26">
        <v>11</v>
      </c>
      <c r="B18" s="27"/>
      <c r="C18" s="28" t="s">
        <v>28</v>
      </c>
      <c r="D18" s="29" t="s">
        <v>29</v>
      </c>
      <c r="E18" s="30">
        <v>1</v>
      </c>
      <c r="F18" s="30">
        <v>0</v>
      </c>
      <c r="G18" s="31">
        <f t="shared" si="0"/>
        <v>0</v>
      </c>
    </row>
    <row r="19" spans="1:7" ht="15">
      <c r="A19" s="32"/>
      <c r="B19" s="33" t="s">
        <v>30</v>
      </c>
      <c r="C19" s="34" t="str">
        <f>CONCATENATE(B7," ",C7)</f>
        <v>5 Komunikace</v>
      </c>
      <c r="D19" s="32"/>
      <c r="E19" s="35"/>
      <c r="F19" s="35"/>
      <c r="G19" s="36">
        <f>SUM(G7:G18)</f>
        <v>0</v>
      </c>
    </row>
    <row r="21" ht="15.75" thickBot="1"/>
    <row r="22" spans="1:7" ht="15.75" thickTop="1">
      <c r="A22" s="114" t="s">
        <v>1</v>
      </c>
      <c r="B22" s="115"/>
      <c r="C22" s="5" t="s">
        <v>33</v>
      </c>
      <c r="D22" s="6"/>
      <c r="E22" s="7"/>
      <c r="F22" s="8"/>
      <c r="G22" s="9"/>
    </row>
    <row r="23" spans="1:7" ht="15.75" thickBot="1">
      <c r="A23" s="116" t="s">
        <v>2</v>
      </c>
      <c r="B23" s="117"/>
      <c r="C23" s="10" t="str">
        <f>CONCATENATE(cisloobjektu," ",nazevobjektu)</f>
        <v xml:space="preserve"> </v>
      </c>
      <c r="D23" s="11"/>
      <c r="E23" s="118"/>
      <c r="F23" s="118"/>
      <c r="G23" s="119"/>
    </row>
    <row r="24" spans="1:7" ht="15.75" thickTop="1">
      <c r="A24" s="12"/>
      <c r="B24" s="13"/>
      <c r="C24" s="13"/>
      <c r="D24" s="1"/>
      <c r="E24" s="14"/>
      <c r="F24" s="1"/>
      <c r="G24" s="15"/>
    </row>
    <row r="25" spans="1:7" ht="15">
      <c r="A25" s="16" t="s">
        <v>3</v>
      </c>
      <c r="B25" s="17" t="s">
        <v>4</v>
      </c>
      <c r="C25" s="17" t="s">
        <v>5</v>
      </c>
      <c r="D25" s="17" t="s">
        <v>6</v>
      </c>
      <c r="E25" s="18" t="s">
        <v>7</v>
      </c>
      <c r="F25" s="17" t="s">
        <v>8</v>
      </c>
      <c r="G25" s="19" t="s">
        <v>9</v>
      </c>
    </row>
    <row r="26" spans="1:7" ht="15">
      <c r="A26" s="20" t="s">
        <v>10</v>
      </c>
      <c r="B26" s="21" t="s">
        <v>11</v>
      </c>
      <c r="C26" s="22" t="s">
        <v>12</v>
      </c>
      <c r="D26" s="23"/>
      <c r="E26" s="24"/>
      <c r="F26" s="24"/>
      <c r="G26" s="25"/>
    </row>
    <row r="27" spans="1:7" ht="15">
      <c r="A27" s="20">
        <v>1</v>
      </c>
      <c r="B27" s="45" t="s">
        <v>69</v>
      </c>
      <c r="C27" s="42" t="s">
        <v>65</v>
      </c>
      <c r="D27" s="43" t="s">
        <v>18</v>
      </c>
      <c r="E27" s="44">
        <v>625</v>
      </c>
      <c r="F27" s="30">
        <v>0</v>
      </c>
      <c r="G27" s="30">
        <v>0</v>
      </c>
    </row>
    <row r="28" spans="1:7" ht="15">
      <c r="A28" s="26">
        <v>2</v>
      </c>
      <c r="B28" s="27" t="s">
        <v>13</v>
      </c>
      <c r="C28" s="28" t="s">
        <v>14</v>
      </c>
      <c r="D28" s="29" t="s">
        <v>15</v>
      </c>
      <c r="E28" s="30">
        <v>16</v>
      </c>
      <c r="F28" s="30">
        <v>0</v>
      </c>
      <c r="G28" s="31">
        <f>E28*F28</f>
        <v>0</v>
      </c>
    </row>
    <row r="29" spans="1:7" ht="15">
      <c r="A29" s="26">
        <v>3</v>
      </c>
      <c r="B29" s="27" t="s">
        <v>16</v>
      </c>
      <c r="C29" s="28" t="s">
        <v>17</v>
      </c>
      <c r="D29" s="29" t="s">
        <v>18</v>
      </c>
      <c r="E29" s="30">
        <v>643</v>
      </c>
      <c r="F29" s="30">
        <v>0</v>
      </c>
      <c r="G29" s="31">
        <f>E29*F29</f>
        <v>0</v>
      </c>
    </row>
    <row r="30" spans="1:7" ht="15">
      <c r="A30" s="26">
        <v>4</v>
      </c>
      <c r="B30" s="27" t="s">
        <v>19</v>
      </c>
      <c r="C30" s="28" t="s">
        <v>31</v>
      </c>
      <c r="D30" s="29" t="s">
        <v>18</v>
      </c>
      <c r="E30" s="30">
        <v>643</v>
      </c>
      <c r="F30" s="30">
        <v>0</v>
      </c>
      <c r="G30" s="31">
        <f>E30*F30</f>
        <v>0</v>
      </c>
    </row>
    <row r="31" spans="1:7" ht="15">
      <c r="A31" s="26">
        <v>5</v>
      </c>
      <c r="B31" s="27" t="s">
        <v>70</v>
      </c>
      <c r="C31" s="28" t="s">
        <v>66</v>
      </c>
      <c r="D31" s="29" t="s">
        <v>67</v>
      </c>
      <c r="E31" s="30">
        <v>6</v>
      </c>
      <c r="F31" s="30">
        <v>0</v>
      </c>
      <c r="G31" s="31">
        <v>0</v>
      </c>
    </row>
    <row r="32" spans="1:7" ht="15">
      <c r="A32" s="26">
        <v>6</v>
      </c>
      <c r="B32" s="27" t="s">
        <v>71</v>
      </c>
      <c r="C32" s="28" t="s">
        <v>68</v>
      </c>
      <c r="D32" s="29" t="s">
        <v>67</v>
      </c>
      <c r="E32" s="30">
        <v>6</v>
      </c>
      <c r="F32" s="30">
        <v>0</v>
      </c>
      <c r="G32" s="31">
        <v>0</v>
      </c>
    </row>
    <row r="33" spans="1:7" ht="15">
      <c r="A33" s="26">
        <v>7</v>
      </c>
      <c r="B33" s="27"/>
      <c r="C33" s="28" t="s">
        <v>28</v>
      </c>
      <c r="D33" s="29" t="s">
        <v>29</v>
      </c>
      <c r="E33" s="30">
        <v>1</v>
      </c>
      <c r="F33" s="30">
        <v>0</v>
      </c>
      <c r="G33" s="31">
        <f>E33*F33</f>
        <v>0</v>
      </c>
    </row>
    <row r="34" spans="1:7" ht="15">
      <c r="A34" s="32"/>
      <c r="B34" s="33" t="s">
        <v>30</v>
      </c>
      <c r="C34" s="34" t="str">
        <f>CONCATENATE(B26," ",C26)</f>
        <v>5 Komunikace</v>
      </c>
      <c r="D34" s="32"/>
      <c r="E34" s="35"/>
      <c r="F34" s="35"/>
      <c r="G34" s="36">
        <f>SUM(G26:G33)</f>
        <v>0</v>
      </c>
    </row>
    <row r="35" spans="1:7" ht="15">
      <c r="A35" s="37"/>
      <c r="B35" s="38"/>
      <c r="C35" s="39"/>
      <c r="D35" s="37"/>
      <c r="E35" s="40"/>
      <c r="F35" s="40"/>
      <c r="G35" s="41"/>
    </row>
    <row r="36" ht="15.75" thickBot="1"/>
    <row r="37" spans="1:7" ht="15.75" thickTop="1">
      <c r="A37" s="114" t="s">
        <v>1</v>
      </c>
      <c r="B37" s="115"/>
      <c r="C37" s="5" t="s">
        <v>38</v>
      </c>
      <c r="D37" s="6"/>
      <c r="E37" s="7"/>
      <c r="F37" s="8"/>
      <c r="G37" s="9"/>
    </row>
    <row r="38" spans="1:7" ht="15.75" thickBot="1">
      <c r="A38" s="116" t="s">
        <v>2</v>
      </c>
      <c r="B38" s="117"/>
      <c r="C38" s="10" t="str">
        <f>CONCATENATE(asdf," ",nazevobjektu)</f>
        <v xml:space="preserve"> </v>
      </c>
      <c r="D38" s="11"/>
      <c r="E38" s="118"/>
      <c r="F38" s="118"/>
      <c r="G38" s="119"/>
    </row>
    <row r="39" spans="1:7" ht="15.75" thickTop="1">
      <c r="A39" s="12"/>
      <c r="B39" s="13"/>
      <c r="C39" s="13"/>
      <c r="D39" s="1"/>
      <c r="E39" s="14"/>
      <c r="F39" s="1"/>
      <c r="G39" s="15"/>
    </row>
    <row r="40" spans="1:7" ht="15">
      <c r="A40" s="16" t="s">
        <v>3</v>
      </c>
      <c r="B40" s="17" t="s">
        <v>4</v>
      </c>
      <c r="C40" s="17" t="s">
        <v>5</v>
      </c>
      <c r="D40" s="17" t="s">
        <v>6</v>
      </c>
      <c r="E40" s="18" t="s">
        <v>7</v>
      </c>
      <c r="F40" s="17" t="s">
        <v>8</v>
      </c>
      <c r="G40" s="19" t="s">
        <v>9</v>
      </c>
    </row>
    <row r="41" spans="1:7" ht="15">
      <c r="A41" s="20" t="s">
        <v>10</v>
      </c>
      <c r="B41" s="21" t="s">
        <v>11</v>
      </c>
      <c r="C41" s="22" t="s">
        <v>12</v>
      </c>
      <c r="D41" s="23"/>
      <c r="E41" s="24"/>
      <c r="F41" s="24"/>
      <c r="G41" s="25"/>
    </row>
    <row r="42" spans="1:7" ht="15">
      <c r="A42" s="20"/>
      <c r="B42" s="45" t="s">
        <v>69</v>
      </c>
      <c r="C42" s="42" t="s">
        <v>65</v>
      </c>
      <c r="D42" s="43" t="s">
        <v>18</v>
      </c>
      <c r="E42" s="30">
        <v>1226</v>
      </c>
      <c r="F42" s="30">
        <v>0</v>
      </c>
      <c r="G42" s="31">
        <f aca="true" t="shared" si="1" ref="G42">E42*F42</f>
        <v>0</v>
      </c>
    </row>
    <row r="43" spans="1:7" ht="15">
      <c r="A43" s="26">
        <v>1</v>
      </c>
      <c r="B43" s="27" t="s">
        <v>13</v>
      </c>
      <c r="C43" s="28" t="s">
        <v>14</v>
      </c>
      <c r="D43" s="29" t="s">
        <v>15</v>
      </c>
      <c r="E43" s="30">
        <v>46</v>
      </c>
      <c r="F43" s="30">
        <v>0</v>
      </c>
      <c r="G43" s="31">
        <f aca="true" t="shared" si="2" ref="G43:G50">E43*F43</f>
        <v>0</v>
      </c>
    </row>
    <row r="44" spans="1:7" ht="15">
      <c r="A44" s="26">
        <v>2</v>
      </c>
      <c r="B44" s="27" t="s">
        <v>16</v>
      </c>
      <c r="C44" s="28" t="s">
        <v>17</v>
      </c>
      <c r="D44" s="29" t="s">
        <v>18</v>
      </c>
      <c r="E44" s="30">
        <v>1226</v>
      </c>
      <c r="F44" s="30">
        <v>0</v>
      </c>
      <c r="G44" s="31">
        <f t="shared" si="2"/>
        <v>0</v>
      </c>
    </row>
    <row r="45" spans="1:7" ht="15">
      <c r="A45" s="26">
        <v>3</v>
      </c>
      <c r="B45" s="27" t="s">
        <v>19</v>
      </c>
      <c r="C45" s="28" t="s">
        <v>34</v>
      </c>
      <c r="D45" s="29" t="s">
        <v>18</v>
      </c>
      <c r="E45" s="30">
        <v>1226</v>
      </c>
      <c r="F45" s="30">
        <v>0</v>
      </c>
      <c r="G45" s="31">
        <f t="shared" si="2"/>
        <v>0</v>
      </c>
    </row>
    <row r="46" spans="1:7" ht="15">
      <c r="A46" s="26">
        <v>4</v>
      </c>
      <c r="B46" s="27" t="s">
        <v>21</v>
      </c>
      <c r="C46" s="28" t="s">
        <v>22</v>
      </c>
      <c r="D46" s="29" t="s">
        <v>18</v>
      </c>
      <c r="E46" s="30">
        <v>80</v>
      </c>
      <c r="F46" s="30">
        <v>0</v>
      </c>
      <c r="G46" s="31">
        <f t="shared" si="2"/>
        <v>0</v>
      </c>
    </row>
    <row r="47" spans="1:7" ht="15">
      <c r="A47" s="26">
        <v>5</v>
      </c>
      <c r="B47" s="27" t="s">
        <v>35</v>
      </c>
      <c r="C47" s="28" t="s">
        <v>36</v>
      </c>
      <c r="D47" s="29" t="s">
        <v>67</v>
      </c>
      <c r="E47" s="30">
        <v>7</v>
      </c>
      <c r="F47" s="30">
        <v>0</v>
      </c>
      <c r="G47" s="31">
        <f t="shared" si="2"/>
        <v>0</v>
      </c>
    </row>
    <row r="48" spans="1:7" ht="15">
      <c r="A48" s="26">
        <v>6</v>
      </c>
      <c r="B48" s="27" t="s">
        <v>70</v>
      </c>
      <c r="C48" s="28" t="s">
        <v>66</v>
      </c>
      <c r="D48" s="29" t="s">
        <v>67</v>
      </c>
      <c r="E48" s="30">
        <v>6</v>
      </c>
      <c r="F48" s="30">
        <v>0</v>
      </c>
      <c r="G48" s="31">
        <v>0</v>
      </c>
    </row>
    <row r="49" spans="1:7" ht="15">
      <c r="A49" s="26">
        <v>7</v>
      </c>
      <c r="B49" s="27" t="s">
        <v>71</v>
      </c>
      <c r="C49" s="28" t="s">
        <v>68</v>
      </c>
      <c r="D49" s="29" t="s">
        <v>67</v>
      </c>
      <c r="E49" s="30">
        <v>6</v>
      </c>
      <c r="F49" s="30">
        <v>0</v>
      </c>
      <c r="G49" s="31">
        <v>0</v>
      </c>
    </row>
    <row r="50" spans="1:7" ht="15">
      <c r="A50" s="26">
        <v>8</v>
      </c>
      <c r="B50" s="27" t="s">
        <v>32</v>
      </c>
      <c r="C50" s="28" t="s">
        <v>28</v>
      </c>
      <c r="D50" s="29" t="s">
        <v>29</v>
      </c>
      <c r="E50" s="30">
        <v>1</v>
      </c>
      <c r="F50" s="30">
        <v>0</v>
      </c>
      <c r="G50" s="31">
        <f t="shared" si="2"/>
        <v>0</v>
      </c>
    </row>
    <row r="51" spans="1:7" ht="15">
      <c r="A51" s="32"/>
      <c r="B51" s="33" t="s">
        <v>30</v>
      </c>
      <c r="C51" s="34" t="str">
        <f>CONCATENATE(B41," ",C41)</f>
        <v>5 Komunikace</v>
      </c>
      <c r="D51" s="32"/>
      <c r="E51" s="35"/>
      <c r="F51" s="35"/>
      <c r="G51" s="36">
        <f>SUM(G41:G50)</f>
        <v>0</v>
      </c>
    </row>
    <row r="53" ht="15.75" thickBot="1"/>
    <row r="54" spans="1:7" ht="15.75" thickTop="1">
      <c r="A54" s="114" t="s">
        <v>1</v>
      </c>
      <c r="B54" s="115"/>
      <c r="C54" s="5" t="s">
        <v>43</v>
      </c>
      <c r="D54" s="6"/>
      <c r="E54" s="7"/>
      <c r="F54" s="8"/>
      <c r="G54" s="9"/>
    </row>
    <row r="55" spans="1:7" ht="15.75" thickBot="1">
      <c r="A55" s="116" t="s">
        <v>2</v>
      </c>
      <c r="B55" s="117"/>
      <c r="C55" s="10" t="str">
        <f>CONCATENATE(affasvr," ",nazevobjektu)</f>
        <v xml:space="preserve"> </v>
      </c>
      <c r="D55" s="11"/>
      <c r="E55" s="118"/>
      <c r="F55" s="118"/>
      <c r="G55" s="119"/>
    </row>
    <row r="56" spans="1:7" ht="15.75" thickTop="1">
      <c r="A56" s="12"/>
      <c r="B56" s="13"/>
      <c r="C56" s="13"/>
      <c r="D56" s="1"/>
      <c r="E56" s="14"/>
      <c r="F56" s="1"/>
      <c r="G56" s="15"/>
    </row>
    <row r="57" spans="1:7" ht="15">
      <c r="A57" s="16" t="s">
        <v>3</v>
      </c>
      <c r="B57" s="17" t="s">
        <v>4</v>
      </c>
      <c r="C57" s="17" t="s">
        <v>5</v>
      </c>
      <c r="D57" s="17" t="s">
        <v>6</v>
      </c>
      <c r="E57" s="18" t="s">
        <v>7</v>
      </c>
      <c r="F57" s="17" t="s">
        <v>8</v>
      </c>
      <c r="G57" s="19" t="s">
        <v>9</v>
      </c>
    </row>
    <row r="58" spans="1:7" ht="15">
      <c r="A58" s="20" t="s">
        <v>10</v>
      </c>
      <c r="B58" s="21" t="s">
        <v>11</v>
      </c>
      <c r="C58" s="22" t="s">
        <v>12</v>
      </c>
      <c r="D58" s="23"/>
      <c r="E58" s="24"/>
      <c r="F58" s="24"/>
      <c r="G58" s="25"/>
    </row>
    <row r="59" spans="1:7" ht="15">
      <c r="A59" s="20">
        <v>1</v>
      </c>
      <c r="B59" s="45" t="s">
        <v>69</v>
      </c>
      <c r="C59" s="42" t="s">
        <v>65</v>
      </c>
      <c r="D59" s="43" t="s">
        <v>18</v>
      </c>
      <c r="E59" s="30">
        <v>1595</v>
      </c>
      <c r="F59" s="30">
        <v>0</v>
      </c>
      <c r="G59" s="31">
        <f aca="true" t="shared" si="3" ref="G59">E59*F59</f>
        <v>0</v>
      </c>
    </row>
    <row r="60" spans="1:7" ht="15">
      <c r="A60" s="26">
        <v>1</v>
      </c>
      <c r="B60" s="27" t="s">
        <v>39</v>
      </c>
      <c r="C60" s="28" t="s">
        <v>40</v>
      </c>
      <c r="D60" s="29" t="s">
        <v>18</v>
      </c>
      <c r="E60" s="30">
        <v>26</v>
      </c>
      <c r="F60" s="30">
        <v>0</v>
      </c>
      <c r="G60" s="31">
        <f aca="true" t="shared" si="4" ref="G60:G68">E60*F60</f>
        <v>0</v>
      </c>
    </row>
    <row r="61" spans="1:7" ht="15">
      <c r="A61" s="26">
        <v>2</v>
      </c>
      <c r="B61" s="27" t="s">
        <v>13</v>
      </c>
      <c r="C61" s="28" t="s">
        <v>14</v>
      </c>
      <c r="D61" s="29" t="s">
        <v>15</v>
      </c>
      <c r="E61" s="30">
        <v>56</v>
      </c>
      <c r="F61" s="30">
        <v>0</v>
      </c>
      <c r="G61" s="31">
        <f t="shared" si="4"/>
        <v>0</v>
      </c>
    </row>
    <row r="62" spans="1:7" ht="15">
      <c r="A62" s="26">
        <v>3</v>
      </c>
      <c r="B62" s="27" t="s">
        <v>16</v>
      </c>
      <c r="C62" s="28" t="s">
        <v>17</v>
      </c>
      <c r="D62" s="29" t="s">
        <v>18</v>
      </c>
      <c r="E62" s="30">
        <v>1595</v>
      </c>
      <c r="F62" s="30">
        <v>0</v>
      </c>
      <c r="G62" s="31">
        <f t="shared" si="4"/>
        <v>0</v>
      </c>
    </row>
    <row r="63" spans="1:7" ht="15">
      <c r="A63" s="26">
        <v>4</v>
      </c>
      <c r="B63" s="27" t="s">
        <v>19</v>
      </c>
      <c r="C63" s="28" t="s">
        <v>20</v>
      </c>
      <c r="D63" s="29" t="s">
        <v>18</v>
      </c>
      <c r="E63" s="30">
        <v>1595</v>
      </c>
      <c r="F63" s="30">
        <v>0</v>
      </c>
      <c r="G63" s="31">
        <f t="shared" si="4"/>
        <v>0</v>
      </c>
    </row>
    <row r="64" spans="1:7" ht="15">
      <c r="A64" s="26">
        <v>5</v>
      </c>
      <c r="B64" s="27" t="s">
        <v>21</v>
      </c>
      <c r="C64" s="28" t="s">
        <v>41</v>
      </c>
      <c r="D64" s="29" t="s">
        <v>15</v>
      </c>
      <c r="E64" s="30">
        <v>3</v>
      </c>
      <c r="F64" s="30">
        <v>0</v>
      </c>
      <c r="G64" s="31">
        <f t="shared" si="4"/>
        <v>0</v>
      </c>
    </row>
    <row r="65" spans="1:7" ht="15">
      <c r="A65" s="26">
        <v>6</v>
      </c>
      <c r="B65" s="27" t="s">
        <v>35</v>
      </c>
      <c r="C65" s="28" t="s">
        <v>42</v>
      </c>
      <c r="D65" s="29" t="s">
        <v>18</v>
      </c>
      <c r="E65" s="30">
        <v>30</v>
      </c>
      <c r="F65" s="30">
        <v>0</v>
      </c>
      <c r="G65" s="31">
        <f t="shared" si="4"/>
        <v>0</v>
      </c>
    </row>
    <row r="66" spans="1:7" ht="15">
      <c r="A66" s="26">
        <v>7</v>
      </c>
      <c r="B66" s="27" t="s">
        <v>70</v>
      </c>
      <c r="C66" s="28" t="s">
        <v>66</v>
      </c>
      <c r="D66" s="29" t="s">
        <v>67</v>
      </c>
      <c r="E66" s="30">
        <v>6</v>
      </c>
      <c r="F66" s="30">
        <v>0</v>
      </c>
      <c r="G66" s="31">
        <v>0</v>
      </c>
    </row>
    <row r="67" spans="1:7" ht="15">
      <c r="A67" s="26">
        <v>8</v>
      </c>
      <c r="B67" s="27" t="s">
        <v>71</v>
      </c>
      <c r="C67" s="28" t="s">
        <v>68</v>
      </c>
      <c r="D67" s="29" t="s">
        <v>67</v>
      </c>
      <c r="E67" s="30">
        <v>6</v>
      </c>
      <c r="F67" s="30">
        <v>0</v>
      </c>
      <c r="G67" s="31">
        <v>0</v>
      </c>
    </row>
    <row r="68" spans="1:7" ht="15">
      <c r="A68" s="26">
        <v>9</v>
      </c>
      <c r="B68" s="27" t="s">
        <v>32</v>
      </c>
      <c r="C68" s="28" t="s">
        <v>28</v>
      </c>
      <c r="D68" s="29" t="s">
        <v>29</v>
      </c>
      <c r="E68" s="30">
        <v>1</v>
      </c>
      <c r="F68" s="30">
        <v>0</v>
      </c>
      <c r="G68" s="31">
        <f t="shared" si="4"/>
        <v>0</v>
      </c>
    </row>
    <row r="69" spans="1:7" ht="15">
      <c r="A69" s="32"/>
      <c r="B69" s="33" t="s">
        <v>30</v>
      </c>
      <c r="C69" s="34" t="str">
        <f>CONCATENATE(B58," ",C58)</f>
        <v>5 Komunikace</v>
      </c>
      <c r="D69" s="32"/>
      <c r="E69" s="35"/>
      <c r="F69" s="35"/>
      <c r="G69" s="36">
        <f>SUM(G58:G68)</f>
        <v>0</v>
      </c>
    </row>
    <row r="71" ht="15.75" thickBot="1"/>
    <row r="72" spans="1:7" ht="15.75" thickTop="1">
      <c r="A72" s="114" t="s">
        <v>1</v>
      </c>
      <c r="B72" s="115"/>
      <c r="C72" s="5" t="s">
        <v>48</v>
      </c>
      <c r="D72" s="6"/>
      <c r="E72" s="7"/>
      <c r="F72" s="8"/>
      <c r="G72" s="9"/>
    </row>
    <row r="73" spans="1:7" ht="15.75" thickBot="1">
      <c r="A73" s="116" t="s">
        <v>2</v>
      </c>
      <c r="B73" s="117"/>
      <c r="C73" s="10" t="str">
        <f>CONCATENATE(awdfaqfr," ",nazevobjektu)</f>
        <v xml:space="preserve"> </v>
      </c>
      <c r="D73" s="11"/>
      <c r="E73" s="118"/>
      <c r="F73" s="118"/>
      <c r="G73" s="119"/>
    </row>
    <row r="74" spans="1:7" ht="15.75" thickTop="1">
      <c r="A74" s="12"/>
      <c r="B74" s="13"/>
      <c r="C74" s="13"/>
      <c r="D74" s="1"/>
      <c r="E74" s="14"/>
      <c r="F74" s="1"/>
      <c r="G74" s="15"/>
    </row>
    <row r="75" spans="1:7" ht="15">
      <c r="A75" s="16" t="s">
        <v>3</v>
      </c>
      <c r="B75" s="17" t="s">
        <v>4</v>
      </c>
      <c r="C75" s="17" t="s">
        <v>5</v>
      </c>
      <c r="D75" s="17" t="s">
        <v>6</v>
      </c>
      <c r="E75" s="18" t="s">
        <v>7</v>
      </c>
      <c r="F75" s="17" t="s">
        <v>8</v>
      </c>
      <c r="G75" s="19" t="s">
        <v>9</v>
      </c>
    </row>
    <row r="76" spans="1:7" ht="15">
      <c r="A76" s="20" t="s">
        <v>10</v>
      </c>
      <c r="B76" s="21" t="s">
        <v>11</v>
      </c>
      <c r="C76" s="22" t="s">
        <v>12</v>
      </c>
      <c r="D76" s="23"/>
      <c r="E76" s="24"/>
      <c r="F76" s="24"/>
      <c r="G76" s="25"/>
    </row>
    <row r="77" spans="1:7" ht="15">
      <c r="A77" s="26">
        <v>1</v>
      </c>
      <c r="B77" s="27" t="s">
        <v>39</v>
      </c>
      <c r="C77" s="28" t="s">
        <v>40</v>
      </c>
      <c r="D77" s="29" t="s">
        <v>18</v>
      </c>
      <c r="E77" s="30">
        <v>914</v>
      </c>
      <c r="F77" s="30">
        <v>0</v>
      </c>
      <c r="G77" s="31">
        <f aca="true" t="shared" si="5" ref="G77:G86">E77*F77</f>
        <v>0</v>
      </c>
    </row>
    <row r="78" spans="1:7" ht="15">
      <c r="A78" s="26">
        <v>2</v>
      </c>
      <c r="B78" s="27" t="s">
        <v>13</v>
      </c>
      <c r="C78" s="28" t="s">
        <v>14</v>
      </c>
      <c r="D78" s="29" t="s">
        <v>15</v>
      </c>
      <c r="E78" s="30">
        <v>19</v>
      </c>
      <c r="F78" s="30">
        <v>0</v>
      </c>
      <c r="G78" s="31">
        <f t="shared" si="5"/>
        <v>0</v>
      </c>
    </row>
    <row r="79" spans="1:7" ht="15">
      <c r="A79" s="26">
        <v>3</v>
      </c>
      <c r="B79" s="27" t="s">
        <v>16</v>
      </c>
      <c r="C79" s="28" t="s">
        <v>17</v>
      </c>
      <c r="D79" s="29" t="s">
        <v>18</v>
      </c>
      <c r="E79" s="30">
        <v>914</v>
      </c>
      <c r="F79" s="30">
        <v>0</v>
      </c>
      <c r="G79" s="31">
        <f t="shared" si="5"/>
        <v>0</v>
      </c>
    </row>
    <row r="80" spans="1:7" ht="15">
      <c r="A80" s="26">
        <v>4</v>
      </c>
      <c r="B80" s="27" t="s">
        <v>19</v>
      </c>
      <c r="C80" s="28" t="s">
        <v>34</v>
      </c>
      <c r="D80" s="29" t="s">
        <v>18</v>
      </c>
      <c r="E80" s="30">
        <v>914</v>
      </c>
      <c r="F80" s="30">
        <v>0</v>
      </c>
      <c r="G80" s="31">
        <f t="shared" si="5"/>
        <v>0</v>
      </c>
    </row>
    <row r="81" spans="1:7" ht="15">
      <c r="A81" s="26">
        <v>5</v>
      </c>
      <c r="B81" s="27" t="s">
        <v>21</v>
      </c>
      <c r="C81" s="28" t="s">
        <v>44</v>
      </c>
      <c r="D81" s="29" t="s">
        <v>37</v>
      </c>
      <c r="E81" s="30">
        <v>4</v>
      </c>
      <c r="F81" s="30">
        <v>0</v>
      </c>
      <c r="G81" s="31">
        <f t="shared" si="5"/>
        <v>0</v>
      </c>
    </row>
    <row r="82" spans="1:7" ht="15">
      <c r="A82" s="26">
        <v>6</v>
      </c>
      <c r="B82" s="27" t="s">
        <v>35</v>
      </c>
      <c r="C82" s="28" t="s">
        <v>45</v>
      </c>
      <c r="D82" s="29" t="s">
        <v>37</v>
      </c>
      <c r="E82" s="30">
        <v>4</v>
      </c>
      <c r="F82" s="30">
        <v>0</v>
      </c>
      <c r="G82" s="31">
        <f t="shared" si="5"/>
        <v>0</v>
      </c>
    </row>
    <row r="83" spans="1:7" ht="15">
      <c r="A83" s="26">
        <v>7</v>
      </c>
      <c r="B83" s="27" t="s">
        <v>46</v>
      </c>
      <c r="C83" s="28" t="s">
        <v>47</v>
      </c>
      <c r="D83" s="29" t="s">
        <v>37</v>
      </c>
      <c r="E83" s="30">
        <v>3</v>
      </c>
      <c r="F83" s="30">
        <v>0</v>
      </c>
      <c r="G83" s="31">
        <f t="shared" si="5"/>
        <v>0</v>
      </c>
    </row>
    <row r="84" spans="1:7" ht="15">
      <c r="A84" s="26">
        <v>8</v>
      </c>
      <c r="B84" s="27" t="s">
        <v>70</v>
      </c>
      <c r="C84" s="28" t="s">
        <v>66</v>
      </c>
      <c r="D84" s="29" t="s">
        <v>67</v>
      </c>
      <c r="E84" s="30">
        <v>12</v>
      </c>
      <c r="F84" s="30">
        <v>0</v>
      </c>
      <c r="G84" s="31">
        <v>0</v>
      </c>
    </row>
    <row r="85" spans="1:7" ht="15">
      <c r="A85" s="26">
        <v>9</v>
      </c>
      <c r="B85" s="27" t="s">
        <v>71</v>
      </c>
      <c r="C85" s="28" t="s">
        <v>68</v>
      </c>
      <c r="D85" s="29" t="s">
        <v>67</v>
      </c>
      <c r="E85" s="30">
        <v>12</v>
      </c>
      <c r="F85" s="30">
        <v>0</v>
      </c>
      <c r="G85" s="31">
        <v>0</v>
      </c>
    </row>
    <row r="86" spans="1:7" ht="15">
      <c r="A86" s="26">
        <v>10</v>
      </c>
      <c r="B86" s="27" t="s">
        <v>32</v>
      </c>
      <c r="C86" s="28" t="s">
        <v>28</v>
      </c>
      <c r="D86" s="29" t="s">
        <v>29</v>
      </c>
      <c r="E86" s="30">
        <v>1</v>
      </c>
      <c r="F86" s="30">
        <v>0</v>
      </c>
      <c r="G86" s="31">
        <f t="shared" si="5"/>
        <v>0</v>
      </c>
    </row>
    <row r="87" spans="1:7" ht="15">
      <c r="A87" s="32"/>
      <c r="B87" s="33" t="s">
        <v>30</v>
      </c>
      <c r="C87" s="34" t="str">
        <f>CONCATENATE(B76," ",C76)</f>
        <v>5 Komunikace</v>
      </c>
      <c r="D87" s="32"/>
      <c r="E87" s="35"/>
      <c r="F87" s="35"/>
      <c r="G87" s="36">
        <f>SUM(G76:G86)</f>
        <v>0</v>
      </c>
    </row>
    <row r="89" ht="15.75" thickBot="1"/>
    <row r="90" spans="1:7" ht="15.75" thickTop="1">
      <c r="A90" s="114" t="s">
        <v>1</v>
      </c>
      <c r="B90" s="115"/>
      <c r="C90" s="5" t="s">
        <v>64</v>
      </c>
      <c r="D90" s="6"/>
      <c r="E90" s="7"/>
      <c r="F90" s="8"/>
      <c r="G90" s="9"/>
    </row>
    <row r="91" spans="1:7" ht="15.75" thickBot="1">
      <c r="A91" s="116" t="s">
        <v>2</v>
      </c>
      <c r="B91" s="117"/>
      <c r="C91" s="10" t="str">
        <f>CONCATENATE(cisloobjektu," ",gratzuu)</f>
        <v xml:space="preserve"> </v>
      </c>
      <c r="D91" s="11"/>
      <c r="E91" s="118"/>
      <c r="F91" s="118"/>
      <c r="G91" s="119"/>
    </row>
    <row r="92" spans="1:7" ht="15.75" thickTop="1">
      <c r="A92" s="12"/>
      <c r="B92" s="13"/>
      <c r="C92" s="13"/>
      <c r="D92" s="1"/>
      <c r="E92" s="14"/>
      <c r="F92" s="1"/>
      <c r="G92" s="15"/>
    </row>
    <row r="93" spans="1:7" ht="15">
      <c r="A93" s="16" t="s">
        <v>3</v>
      </c>
      <c r="B93" s="17" t="s">
        <v>4</v>
      </c>
      <c r="C93" s="17" t="s">
        <v>5</v>
      </c>
      <c r="D93" s="17" t="s">
        <v>6</v>
      </c>
      <c r="E93" s="18" t="s">
        <v>7</v>
      </c>
      <c r="F93" s="17" t="s">
        <v>8</v>
      </c>
      <c r="G93" s="19" t="s">
        <v>9</v>
      </c>
    </row>
    <row r="94" spans="1:7" ht="15">
      <c r="A94" s="20" t="s">
        <v>10</v>
      </c>
      <c r="B94" s="21" t="s">
        <v>21</v>
      </c>
      <c r="C94" s="22" t="s">
        <v>49</v>
      </c>
      <c r="D94" s="23"/>
      <c r="E94" s="24"/>
      <c r="F94" s="24"/>
      <c r="G94" s="25"/>
    </row>
    <row r="95" spans="1:7" ht="15">
      <c r="A95" s="26">
        <v>1</v>
      </c>
      <c r="B95" s="27" t="s">
        <v>50</v>
      </c>
      <c r="C95" s="28" t="s">
        <v>51</v>
      </c>
      <c r="D95" s="29" t="s">
        <v>52</v>
      </c>
      <c r="E95" s="30">
        <v>17</v>
      </c>
      <c r="F95" s="30">
        <v>0</v>
      </c>
      <c r="G95" s="31">
        <f>E95*F95</f>
        <v>0</v>
      </c>
    </row>
    <row r="96" spans="1:7" ht="15">
      <c r="A96" s="26">
        <v>2</v>
      </c>
      <c r="B96" s="27" t="s">
        <v>53</v>
      </c>
      <c r="C96" s="28" t="s">
        <v>73</v>
      </c>
      <c r="D96" s="29" t="s">
        <v>52</v>
      </c>
      <c r="E96" s="30">
        <v>17</v>
      </c>
      <c r="F96" s="30">
        <v>0</v>
      </c>
      <c r="G96" s="31">
        <f>E96*F96</f>
        <v>0</v>
      </c>
    </row>
    <row r="97" spans="1:7" ht="15">
      <c r="A97" s="26">
        <v>3</v>
      </c>
      <c r="B97" s="27" t="s">
        <v>54</v>
      </c>
      <c r="C97" s="28" t="s">
        <v>55</v>
      </c>
      <c r="D97" s="29" t="s">
        <v>52</v>
      </c>
      <c r="E97" s="30">
        <v>17</v>
      </c>
      <c r="F97" s="30">
        <v>0</v>
      </c>
      <c r="G97" s="31">
        <f>E97*F97</f>
        <v>0</v>
      </c>
    </row>
    <row r="98" spans="1:7" ht="15">
      <c r="A98" s="32"/>
      <c r="B98" s="33" t="s">
        <v>30</v>
      </c>
      <c r="C98" s="34" t="str">
        <f>CONCATENATE(B94," ",C94)</f>
        <v>1 Zemní práce</v>
      </c>
      <c r="D98" s="32"/>
      <c r="E98" s="35"/>
      <c r="F98" s="35"/>
      <c r="G98" s="36">
        <f>SUM(G94:G97)</f>
        <v>0</v>
      </c>
    </row>
    <row r="99" spans="1:7" ht="15">
      <c r="A99" s="20" t="s">
        <v>10</v>
      </c>
      <c r="B99" s="21" t="s">
        <v>35</v>
      </c>
      <c r="C99" s="22" t="s">
        <v>56</v>
      </c>
      <c r="D99" s="23"/>
      <c r="E99" s="24"/>
      <c r="F99" s="24"/>
      <c r="G99" s="25"/>
    </row>
    <row r="100" spans="1:7" ht="15">
      <c r="A100" s="26">
        <v>4</v>
      </c>
      <c r="B100" s="27" t="s">
        <v>57</v>
      </c>
      <c r="C100" s="28" t="s">
        <v>58</v>
      </c>
      <c r="D100" s="29" t="s">
        <v>18</v>
      </c>
      <c r="E100" s="30">
        <v>55</v>
      </c>
      <c r="F100" s="30">
        <v>0</v>
      </c>
      <c r="G100" s="31">
        <f>E100*F100</f>
        <v>0</v>
      </c>
    </row>
    <row r="101" spans="1:7" ht="15">
      <c r="A101" s="32"/>
      <c r="B101" s="33" t="s">
        <v>30</v>
      </c>
      <c r="C101" s="34" t="str">
        <f>CONCATENATE(B99," ",C99)</f>
        <v>2 Základy,zvláštní zakládání</v>
      </c>
      <c r="D101" s="32"/>
      <c r="E101" s="35"/>
      <c r="F101" s="35"/>
      <c r="G101" s="36">
        <f>SUM(G99:G100)</f>
        <v>0</v>
      </c>
    </row>
    <row r="102" spans="1:7" ht="15">
      <c r="A102" s="20" t="s">
        <v>10</v>
      </c>
      <c r="B102" s="21" t="s">
        <v>11</v>
      </c>
      <c r="C102" s="22" t="s">
        <v>12</v>
      </c>
      <c r="D102" s="23"/>
      <c r="E102" s="24"/>
      <c r="F102" s="24"/>
      <c r="G102" s="25"/>
    </row>
    <row r="103" spans="1:7" ht="15">
      <c r="A103" s="20">
        <v>5</v>
      </c>
      <c r="B103" s="45" t="s">
        <v>69</v>
      </c>
      <c r="C103" s="42" t="s">
        <v>65</v>
      </c>
      <c r="D103" s="43" t="s">
        <v>18</v>
      </c>
      <c r="E103" s="30">
        <v>5230</v>
      </c>
      <c r="F103" s="30">
        <v>0</v>
      </c>
      <c r="G103" s="31">
        <f aca="true" t="shared" si="6" ref="G103">E103*F103</f>
        <v>0</v>
      </c>
    </row>
    <row r="104" spans="1:7" ht="15">
      <c r="A104" s="26">
        <v>5</v>
      </c>
      <c r="B104" s="27" t="s">
        <v>26</v>
      </c>
      <c r="C104" s="28" t="s">
        <v>27</v>
      </c>
      <c r="D104" s="29" t="s">
        <v>18</v>
      </c>
      <c r="E104" s="30">
        <v>55</v>
      </c>
      <c r="F104" s="30">
        <v>0</v>
      </c>
      <c r="G104" s="31">
        <f aca="true" t="shared" si="7" ref="G104:G110">E104*F104</f>
        <v>0</v>
      </c>
    </row>
    <row r="105" spans="1:7" ht="15">
      <c r="A105" s="26">
        <v>6</v>
      </c>
      <c r="B105" s="27" t="s">
        <v>23</v>
      </c>
      <c r="C105" s="28" t="s">
        <v>24</v>
      </c>
      <c r="D105" s="29" t="s">
        <v>18</v>
      </c>
      <c r="E105" s="30">
        <v>55</v>
      </c>
      <c r="F105" s="30">
        <v>0</v>
      </c>
      <c r="G105" s="31">
        <f t="shared" si="7"/>
        <v>0</v>
      </c>
    </row>
    <row r="106" spans="1:7" ht="15">
      <c r="A106" s="26">
        <v>7</v>
      </c>
      <c r="B106" s="27" t="s">
        <v>59</v>
      </c>
      <c r="C106" s="28" t="s">
        <v>60</v>
      </c>
      <c r="D106" s="29" t="s">
        <v>18</v>
      </c>
      <c r="E106" s="30">
        <v>55</v>
      </c>
      <c r="F106" s="30">
        <v>0</v>
      </c>
      <c r="G106" s="31">
        <f t="shared" si="7"/>
        <v>0</v>
      </c>
    </row>
    <row r="107" spans="1:7" ht="15">
      <c r="A107" s="26">
        <v>8</v>
      </c>
      <c r="B107" s="27" t="s">
        <v>13</v>
      </c>
      <c r="C107" s="28" t="s">
        <v>61</v>
      </c>
      <c r="D107" s="29" t="s">
        <v>15</v>
      </c>
      <c r="E107" s="30">
        <v>243</v>
      </c>
      <c r="F107" s="30">
        <v>0</v>
      </c>
      <c r="G107" s="31">
        <f t="shared" si="7"/>
        <v>0</v>
      </c>
    </row>
    <row r="108" spans="1:7" ht="15">
      <c r="A108" s="26">
        <v>9</v>
      </c>
      <c r="B108" s="27" t="s">
        <v>21</v>
      </c>
      <c r="C108" s="28" t="s">
        <v>28</v>
      </c>
      <c r="D108" s="29" t="s">
        <v>29</v>
      </c>
      <c r="E108" s="30">
        <v>1</v>
      </c>
      <c r="F108" s="30">
        <v>0</v>
      </c>
      <c r="G108" s="31">
        <f t="shared" si="7"/>
        <v>0</v>
      </c>
    </row>
    <row r="109" spans="1:7" ht="15">
      <c r="A109" s="26">
        <v>10</v>
      </c>
      <c r="B109" s="27" t="s">
        <v>16</v>
      </c>
      <c r="C109" s="28" t="s">
        <v>17</v>
      </c>
      <c r="D109" s="29" t="s">
        <v>18</v>
      </c>
      <c r="E109" s="30">
        <v>5230</v>
      </c>
      <c r="F109" s="30">
        <v>0</v>
      </c>
      <c r="G109" s="31">
        <f t="shared" si="7"/>
        <v>0</v>
      </c>
    </row>
    <row r="110" spans="1:7" ht="15">
      <c r="A110" s="26">
        <v>11</v>
      </c>
      <c r="B110" s="27" t="s">
        <v>62</v>
      </c>
      <c r="C110" s="28" t="s">
        <v>63</v>
      </c>
      <c r="D110" s="29" t="s">
        <v>18</v>
      </c>
      <c r="E110" s="30">
        <v>5230</v>
      </c>
      <c r="F110" s="30">
        <v>0</v>
      </c>
      <c r="G110" s="31">
        <f t="shared" si="7"/>
        <v>0</v>
      </c>
    </row>
    <row r="111" spans="1:7" ht="15">
      <c r="A111" s="32"/>
      <c r="B111" s="33" t="s">
        <v>30</v>
      </c>
      <c r="C111" s="34" t="str">
        <f>CONCATENATE(B102," ",C102)</f>
        <v>5 Komunikace</v>
      </c>
      <c r="D111" s="32"/>
      <c r="E111" s="35"/>
      <c r="F111" s="35"/>
      <c r="G111" s="36">
        <f>SUM(G102:G110)</f>
        <v>0</v>
      </c>
    </row>
    <row r="113" ht="15.75" thickBot="1"/>
    <row r="114" spans="1:7" ht="15.75" thickTop="1">
      <c r="A114" s="114" t="s">
        <v>1</v>
      </c>
      <c r="B114" s="115"/>
      <c r="C114" s="5" t="s">
        <v>72</v>
      </c>
      <c r="D114" s="6"/>
      <c r="E114" s="7"/>
      <c r="F114" s="8"/>
      <c r="G114" s="9"/>
    </row>
    <row r="115" spans="1:7" ht="15.75" thickBot="1">
      <c r="A115" s="116" t="s">
        <v>2</v>
      </c>
      <c r="B115" s="117"/>
      <c r="C115" s="10" t="str">
        <f>CONCATENATE(cisloobjektu," ",gratzuu)</f>
        <v xml:space="preserve"> </v>
      </c>
      <c r="D115" s="11"/>
      <c r="E115" s="118"/>
      <c r="F115" s="118"/>
      <c r="G115" s="119"/>
    </row>
    <row r="116" spans="1:7" ht="15.75" thickTop="1">
      <c r="A116" s="12"/>
      <c r="B116" s="13"/>
      <c r="C116" s="13"/>
      <c r="D116" s="1"/>
      <c r="E116" s="14"/>
      <c r="F116" s="1"/>
      <c r="G116" s="15"/>
    </row>
    <row r="117" spans="1:7" ht="15">
      <c r="A117" s="16" t="s">
        <v>3</v>
      </c>
      <c r="B117" s="17" t="s">
        <v>4</v>
      </c>
      <c r="C117" s="17" t="s">
        <v>5</v>
      </c>
      <c r="D117" s="17" t="s">
        <v>6</v>
      </c>
      <c r="E117" s="18" t="s">
        <v>7</v>
      </c>
      <c r="F117" s="17" t="s">
        <v>8</v>
      </c>
      <c r="G117" s="19" t="s">
        <v>9</v>
      </c>
    </row>
    <row r="118" spans="1:7" ht="15">
      <c r="A118" s="20" t="s">
        <v>10</v>
      </c>
      <c r="B118" s="21" t="s">
        <v>21</v>
      </c>
      <c r="C118" s="22" t="s">
        <v>49</v>
      </c>
      <c r="D118" s="23"/>
      <c r="E118" s="24"/>
      <c r="F118" s="24"/>
      <c r="G118" s="25"/>
    </row>
    <row r="119" spans="1:7" ht="15">
      <c r="A119" s="26">
        <v>1</v>
      </c>
      <c r="B119" s="27" t="s">
        <v>50</v>
      </c>
      <c r="C119" s="28" t="s">
        <v>51</v>
      </c>
      <c r="D119" s="29" t="s">
        <v>52</v>
      </c>
      <c r="E119" s="30">
        <v>2.25</v>
      </c>
      <c r="F119" s="30">
        <v>0</v>
      </c>
      <c r="G119" s="31">
        <f>E119*F119</f>
        <v>0</v>
      </c>
    </row>
    <row r="120" spans="1:7" ht="15">
      <c r="A120" s="26">
        <v>2</v>
      </c>
      <c r="B120" s="27" t="s">
        <v>53</v>
      </c>
      <c r="C120" s="28" t="s">
        <v>73</v>
      </c>
      <c r="D120" s="29" t="s">
        <v>52</v>
      </c>
      <c r="E120" s="30">
        <v>2.25</v>
      </c>
      <c r="F120" s="30">
        <v>0</v>
      </c>
      <c r="G120" s="31">
        <f>E120*F120</f>
        <v>0</v>
      </c>
    </row>
    <row r="121" spans="1:7" ht="15">
      <c r="A121" s="26">
        <v>3</v>
      </c>
      <c r="B121" s="27" t="s">
        <v>54</v>
      </c>
      <c r="C121" s="28" t="s">
        <v>55</v>
      </c>
      <c r="D121" s="29" t="s">
        <v>52</v>
      </c>
      <c r="E121" s="30">
        <v>2.25</v>
      </c>
      <c r="F121" s="30">
        <v>0</v>
      </c>
      <c r="G121" s="31">
        <f>E121*F121</f>
        <v>0</v>
      </c>
    </row>
    <row r="122" spans="1:7" ht="15">
      <c r="A122" s="32"/>
      <c r="B122" s="33" t="s">
        <v>30</v>
      </c>
      <c r="C122" s="34" t="str">
        <f>CONCATENATE(B118," ",C118)</f>
        <v>1 Zemní práce</v>
      </c>
      <c r="D122" s="32"/>
      <c r="E122" s="35"/>
      <c r="F122" s="35"/>
      <c r="G122" s="36">
        <f>SUM(G118:G121)</f>
        <v>0</v>
      </c>
    </row>
    <row r="123" spans="1:7" ht="15">
      <c r="A123" s="20" t="s">
        <v>10</v>
      </c>
      <c r="B123" s="21" t="s">
        <v>35</v>
      </c>
      <c r="C123" s="22" t="s">
        <v>56</v>
      </c>
      <c r="D123" s="23"/>
      <c r="E123" s="24"/>
      <c r="F123" s="24"/>
      <c r="G123" s="25"/>
    </row>
    <row r="124" spans="1:7" ht="15">
      <c r="A124" s="26">
        <v>4</v>
      </c>
      <c r="B124" s="27" t="s">
        <v>57</v>
      </c>
      <c r="C124" s="28" t="s">
        <v>58</v>
      </c>
      <c r="D124" s="29" t="s">
        <v>18</v>
      </c>
      <c r="E124" s="30">
        <v>88</v>
      </c>
      <c r="F124" s="30">
        <v>0</v>
      </c>
      <c r="G124" s="31">
        <f>E124*F124</f>
        <v>0</v>
      </c>
    </row>
    <row r="125" spans="1:7" ht="15">
      <c r="A125" s="32"/>
      <c r="B125" s="33" t="s">
        <v>30</v>
      </c>
      <c r="C125" s="34" t="str">
        <f>CONCATENATE(B123," ",C123)</f>
        <v>2 Základy,zvláštní zakládání</v>
      </c>
      <c r="D125" s="32"/>
      <c r="E125" s="35"/>
      <c r="F125" s="35"/>
      <c r="G125" s="36">
        <f>SUM(G123:G124)</f>
        <v>0</v>
      </c>
    </row>
    <row r="126" spans="1:7" ht="15">
      <c r="A126" s="20" t="s">
        <v>10</v>
      </c>
      <c r="B126" s="21" t="s">
        <v>11</v>
      </c>
      <c r="C126" s="22" t="s">
        <v>12</v>
      </c>
      <c r="D126" s="23"/>
      <c r="E126" s="24"/>
      <c r="F126" s="24"/>
      <c r="G126" s="25"/>
    </row>
    <row r="127" spans="1:7" ht="15">
      <c r="A127" s="26">
        <v>5</v>
      </c>
      <c r="B127" s="27" t="s">
        <v>26</v>
      </c>
      <c r="C127" s="28" t="s">
        <v>27</v>
      </c>
      <c r="D127" s="29" t="s">
        <v>18</v>
      </c>
      <c r="E127" s="30">
        <v>88</v>
      </c>
      <c r="F127" s="30">
        <v>0</v>
      </c>
      <c r="G127" s="31">
        <f aca="true" t="shared" si="8" ref="G127:G134">E127*F127</f>
        <v>0</v>
      </c>
    </row>
    <row r="128" spans="1:7" ht="15">
      <c r="A128" s="26">
        <v>6</v>
      </c>
      <c r="B128" s="27" t="s">
        <v>23</v>
      </c>
      <c r="C128" s="28" t="s">
        <v>24</v>
      </c>
      <c r="D128" s="29" t="s">
        <v>18</v>
      </c>
      <c r="E128" s="30">
        <v>88</v>
      </c>
      <c r="F128" s="30">
        <v>0</v>
      </c>
      <c r="G128" s="31">
        <f t="shared" si="8"/>
        <v>0</v>
      </c>
    </row>
    <row r="129" spans="1:7" ht="15">
      <c r="A129" s="26">
        <v>7</v>
      </c>
      <c r="B129" s="27" t="s">
        <v>59</v>
      </c>
      <c r="C129" s="28" t="s">
        <v>60</v>
      </c>
      <c r="D129" s="29" t="s">
        <v>18</v>
      </c>
      <c r="E129" s="30">
        <v>88</v>
      </c>
      <c r="F129" s="30">
        <v>0</v>
      </c>
      <c r="G129" s="31">
        <f t="shared" si="8"/>
        <v>0</v>
      </c>
    </row>
    <row r="130" spans="1:7" ht="15">
      <c r="A130" s="26">
        <v>9</v>
      </c>
      <c r="B130" s="27" t="s">
        <v>21</v>
      </c>
      <c r="C130" s="28" t="s">
        <v>28</v>
      </c>
      <c r="D130" s="29" t="s">
        <v>29</v>
      </c>
      <c r="E130" s="30">
        <v>1</v>
      </c>
      <c r="F130" s="30">
        <v>0</v>
      </c>
      <c r="G130" s="31">
        <f t="shared" si="8"/>
        <v>0</v>
      </c>
    </row>
    <row r="131" spans="1:7" ht="15">
      <c r="A131" s="26">
        <v>10</v>
      </c>
      <c r="B131" s="27" t="s">
        <v>16</v>
      </c>
      <c r="C131" s="28" t="s">
        <v>17</v>
      </c>
      <c r="D131" s="29" t="s">
        <v>18</v>
      </c>
      <c r="E131" s="30">
        <v>88</v>
      </c>
      <c r="F131" s="30">
        <v>0</v>
      </c>
      <c r="G131" s="31">
        <f t="shared" si="8"/>
        <v>0</v>
      </c>
    </row>
    <row r="132" spans="1:7" ht="15">
      <c r="A132" s="26">
        <v>11</v>
      </c>
      <c r="B132" s="27" t="s">
        <v>62</v>
      </c>
      <c r="C132" s="28" t="s">
        <v>63</v>
      </c>
      <c r="D132" s="29" t="s">
        <v>18</v>
      </c>
      <c r="E132" s="30">
        <v>88</v>
      </c>
      <c r="F132" s="30">
        <v>0</v>
      </c>
      <c r="G132" s="31">
        <f t="shared" si="8"/>
        <v>0</v>
      </c>
    </row>
    <row r="133" spans="1:7" ht="23.25">
      <c r="A133" s="26">
        <v>12</v>
      </c>
      <c r="B133" s="27" t="s">
        <v>74</v>
      </c>
      <c r="C133" s="28" t="s">
        <v>76</v>
      </c>
      <c r="D133" s="29"/>
      <c r="E133" s="30">
        <v>18</v>
      </c>
      <c r="F133" s="30">
        <v>0</v>
      </c>
      <c r="G133" s="31">
        <f t="shared" si="8"/>
        <v>0</v>
      </c>
    </row>
    <row r="134" spans="1:7" ht="15">
      <c r="A134" s="26">
        <v>13</v>
      </c>
      <c r="B134" s="27" t="s">
        <v>75</v>
      </c>
      <c r="C134" s="28" t="s">
        <v>77</v>
      </c>
      <c r="D134" s="29" t="s">
        <v>78</v>
      </c>
      <c r="E134" s="30">
        <v>19</v>
      </c>
      <c r="F134" s="30">
        <v>0</v>
      </c>
      <c r="G134" s="31">
        <f t="shared" si="8"/>
        <v>0</v>
      </c>
    </row>
    <row r="135" spans="1:7" ht="15">
      <c r="A135" s="32"/>
      <c r="B135" s="33" t="s">
        <v>30</v>
      </c>
      <c r="C135" s="34" t="str">
        <f>CONCATENATE(B126," ",C126)</f>
        <v>5 Komunikace</v>
      </c>
      <c r="D135" s="32"/>
      <c r="E135" s="35"/>
      <c r="F135" s="35"/>
      <c r="G135" s="36">
        <f>SUM(G126:G132)</f>
        <v>0</v>
      </c>
    </row>
  </sheetData>
  <mergeCells count="22">
    <mergeCell ref="A23:B23"/>
    <mergeCell ref="E23:G23"/>
    <mergeCell ref="A1:G1"/>
    <mergeCell ref="A3:B3"/>
    <mergeCell ref="A4:B4"/>
    <mergeCell ref="E4:G4"/>
    <mergeCell ref="A22:B22"/>
    <mergeCell ref="A37:B37"/>
    <mergeCell ref="A38:B38"/>
    <mergeCell ref="E38:G38"/>
    <mergeCell ref="A54:B54"/>
    <mergeCell ref="A55:B55"/>
    <mergeCell ref="E55:G55"/>
    <mergeCell ref="A114:B114"/>
    <mergeCell ref="A115:B115"/>
    <mergeCell ref="E115:G115"/>
    <mergeCell ref="A72:B72"/>
    <mergeCell ref="A73:B73"/>
    <mergeCell ref="E73:G73"/>
    <mergeCell ref="A90:B90"/>
    <mergeCell ref="A91:B91"/>
    <mergeCell ref="E91:G9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Juřena</dc:creator>
  <cp:keywords/>
  <dc:description/>
  <cp:lastModifiedBy>Jiří Juřena</cp:lastModifiedBy>
  <dcterms:created xsi:type="dcterms:W3CDTF">2015-06-23T05:41:26Z</dcterms:created>
  <dcterms:modified xsi:type="dcterms:W3CDTF">2015-06-23T11:37:59Z</dcterms:modified>
  <cp:category/>
  <cp:version/>
  <cp:contentType/>
  <cp:contentStatus/>
</cp:coreProperties>
</file>