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firstSheet="1" activeTab="1"/>
  </bookViews>
  <sheets>
    <sheet name="VzorPolozky" sheetId="10" state="hidden" r:id="rId1"/>
    <sheet name="1 F00000778 Pol" sheetId="11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'1 F00000778 Pol'!$A$1:$O$47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8" i="11" l="1"/>
  <c r="I8" i="11" l="1"/>
  <c r="K8" i="11"/>
  <c r="M10" i="11"/>
  <c r="I10" i="11"/>
  <c r="K10" i="11"/>
  <c r="M11" i="11"/>
  <c r="I11" i="11"/>
  <c r="K11" i="11"/>
  <c r="M12" i="11"/>
  <c r="I12" i="11"/>
  <c r="K12" i="11"/>
  <c r="M13" i="11"/>
  <c r="I13" i="11"/>
  <c r="K13" i="11"/>
  <c r="M14" i="11"/>
  <c r="I14" i="11"/>
  <c r="K14" i="11"/>
  <c r="M15" i="11"/>
  <c r="I15" i="11"/>
  <c r="K15" i="11"/>
  <c r="M16" i="11"/>
  <c r="I16" i="11"/>
  <c r="K16" i="11"/>
  <c r="I22" i="11"/>
  <c r="I21" i="11" s="1"/>
  <c r="I17" i="11" s="1"/>
  <c r="K22" i="11"/>
  <c r="K21" i="11" s="1"/>
  <c r="K17" i="11" s="1"/>
  <c r="I24" i="11"/>
  <c r="K24" i="11"/>
  <c r="M25" i="11"/>
  <c r="I25" i="11"/>
  <c r="K25" i="11"/>
  <c r="M26" i="11"/>
  <c r="I26" i="11"/>
  <c r="K26" i="11"/>
  <c r="M27" i="11"/>
  <c r="I27" i="11"/>
  <c r="K27" i="11"/>
  <c r="M28" i="11"/>
  <c r="I28" i="11"/>
  <c r="K28" i="11"/>
  <c r="I30" i="11"/>
  <c r="K30" i="11"/>
  <c r="M31" i="11"/>
  <c r="I31" i="11"/>
  <c r="K31" i="11"/>
  <c r="M32" i="11"/>
  <c r="I32" i="11"/>
  <c r="K32" i="11"/>
  <c r="M33" i="11"/>
  <c r="I33" i="11"/>
  <c r="K33" i="11"/>
  <c r="I35" i="11"/>
  <c r="K35" i="11"/>
  <c r="M36" i="11"/>
  <c r="I36" i="11"/>
  <c r="K36" i="11"/>
  <c r="M37" i="11"/>
  <c r="I37" i="11"/>
  <c r="K37" i="11"/>
  <c r="M38" i="11"/>
  <c r="I38" i="11"/>
  <c r="K38" i="11"/>
  <c r="M39" i="11"/>
  <c r="I39" i="11"/>
  <c r="K39" i="11"/>
  <c r="M40" i="11"/>
  <c r="I40" i="11"/>
  <c r="K40" i="11"/>
  <c r="M41" i="11"/>
  <c r="I41" i="11"/>
  <c r="K41" i="11"/>
  <c r="M42" i="11"/>
  <c r="I42" i="11"/>
  <c r="K42" i="11"/>
  <c r="M43" i="11"/>
  <c r="I43" i="11"/>
  <c r="K43" i="11"/>
  <c r="M45" i="11"/>
  <c r="M44" i="11" s="1"/>
  <c r="I45" i="11"/>
  <c r="I44" i="11" s="1"/>
  <c r="K45" i="11"/>
  <c r="K44" i="11" s="1"/>
  <c r="I34" i="11" l="1"/>
  <c r="I29" i="11"/>
  <c r="K23" i="11"/>
  <c r="I7" i="11"/>
  <c r="K34" i="11"/>
  <c r="K29" i="11"/>
  <c r="I23" i="11"/>
  <c r="K7" i="11"/>
  <c r="M35" i="11"/>
  <c r="M34" i="11" s="1"/>
  <c r="M30" i="11"/>
  <c r="M29" i="11" s="1"/>
  <c r="M24" i="11"/>
  <c r="M23" i="11" s="1"/>
  <c r="M22" i="11"/>
  <c r="M21" i="11" s="1"/>
  <c r="M17" i="11" s="1"/>
  <c r="M8" i="11"/>
  <c r="M7" i="11" s="1"/>
</calcChain>
</file>

<file path=xl/sharedStrings.xml><?xml version="1.0" encoding="utf-8"?>
<sst xmlns="http://schemas.openxmlformats.org/spreadsheetml/2006/main" count="228" uniqueCount="119">
  <si>
    <t xml:space="preserve">Položkový rozpočet </t>
  </si>
  <si>
    <t>S:</t>
  </si>
  <si>
    <t>O:</t>
  </si>
  <si>
    <t>R:</t>
  </si>
  <si>
    <t>Dodávka</t>
  </si>
  <si>
    <t>Montáž</t>
  </si>
  <si>
    <t>F00000778</t>
  </si>
  <si>
    <t>Dešťová kanalizace Na Traktorce</t>
  </si>
  <si>
    <t>1</t>
  </si>
  <si>
    <t>Zemní práce</t>
  </si>
  <si>
    <t>4</t>
  </si>
  <si>
    <t>Vodorovné konstrukce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</si>
  <si>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</si>
  <si>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</si>
  <si>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</si>
  <si>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</si>
  <si>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</si>
  <si>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</si>
  <si>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99</t>
  </si>
  <si>
    <t>Staveništní přesun hmot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</si>
  <si>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</si>
  <si>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</si>
  <si>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</si>
  <si>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</si>
  <si>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</si>
  <si>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</si>
  <si>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</si>
  <si>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</si>
  <si>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</si>
  <si>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</si>
  <si>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</si>
  <si>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</si>
  <si>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</si>
  <si>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</si>
  <si>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</si>
  <si>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Ceník</t>
  </si>
  <si>
    <t>Cen. soustava</t>
  </si>
  <si>
    <t>Díl:</t>
  </si>
  <si>
    <t>DIL</t>
  </si>
  <si>
    <t>132201212R00</t>
  </si>
  <si>
    <t>Hloubení rýh š.do 200 cm hor.3 do 1000m3,STROJNĚ</t>
  </si>
  <si>
    <t>m3</t>
  </si>
  <si>
    <t>800-1</t>
  </si>
  <si>
    <t>RTS</t>
  </si>
  <si>
    <t>POL1_</t>
  </si>
  <si>
    <t>132201209R00</t>
  </si>
  <si>
    <t>Příplatek za lepivost - hloubení rýh 200cm v hor.3</t>
  </si>
  <si>
    <t>161101101R00</t>
  </si>
  <si>
    <t>Svislé přemístění výkopku z hor.1-4 do 2,5 m</t>
  </si>
  <si>
    <t>162701105R00</t>
  </si>
  <si>
    <t>171201201R00</t>
  </si>
  <si>
    <t>Uložení sypaniny na skl.-modelace na výšku přes 2m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</si>
  <si>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</si>
  <si>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</si>
  <si>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</si>
  <si>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</si>
  <si>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199000002R00</t>
  </si>
  <si>
    <t>Poplatek za skládku horniny 1- 4</t>
  </si>
  <si>
    <t>451573111R00</t>
  </si>
  <si>
    <t>Lože pod potrubí ze štěrkopísku do 63 mm</t>
  </si>
  <si>
    <t>827-1</t>
  </si>
  <si>
    <t>894432111R00</t>
  </si>
  <si>
    <t>Osazení plastové šachty revizní prům.315 mm, Wavin</t>
  </si>
  <si>
    <t>kus</t>
  </si>
  <si>
    <t>899101111R00</t>
  </si>
  <si>
    <t>Osazení poklopu s rámem do 50 kg</t>
  </si>
  <si>
    <t>894812149U00</t>
  </si>
  <si>
    <t>Přípl šach PP roura DN 315 uříznutí</t>
  </si>
  <si>
    <t>URS</t>
  </si>
  <si>
    <t>28697104R</t>
  </si>
  <si>
    <t>Dno šachtové pro KG 315/150 mm přímý tok T1 PP</t>
  </si>
  <si>
    <t>SPCM</t>
  </si>
  <si>
    <t>POL3_</t>
  </si>
  <si>
    <t>28697146R</t>
  </si>
  <si>
    <t>Poklop do šachtové roury 3155 mm/pro zatížení D s teleskopem</t>
  </si>
  <si>
    <t>871353121R00</t>
  </si>
  <si>
    <t>Montáž trub z plastu, gumový kroužek, DN 200</t>
  </si>
  <si>
    <t>m</t>
  </si>
  <si>
    <t>871373121R00</t>
  </si>
  <si>
    <t>Montáž trub z plastu, gumový kroužek, DN 300</t>
  </si>
  <si>
    <t>28611265.AR</t>
  </si>
  <si>
    <t>Trubka kanalizační hladká SN 8 PVC DN200/6000</t>
  </si>
  <si>
    <t>28611270.AR</t>
  </si>
  <si>
    <t>Trubka kanalizační hladká SN 8 PVC DN300/6000</t>
  </si>
  <si>
    <t>89T00</t>
  </si>
  <si>
    <t>Napojení na stávající kanalizaci</t>
  </si>
  <si>
    <t>kmpl.</t>
  </si>
  <si>
    <t>Vlastní</t>
  </si>
  <si>
    <t>892581111R00</t>
  </si>
  <si>
    <t>Zkouška těsnosti kanalizace DN do 300, vodou</t>
  </si>
  <si>
    <t>892583111R00</t>
  </si>
  <si>
    <t>Zabezpečení konců kanal. potrubí DN do 300, vodou</t>
  </si>
  <si>
    <t>úsek</t>
  </si>
  <si>
    <t>894411121R00</t>
  </si>
  <si>
    <t>Zřízení šachet z dílců, dno C25/30, potrubí DN 300</t>
  </si>
  <si>
    <t>899104111RT2</t>
  </si>
  <si>
    <t>Osazení poklopu s rámem nad 150 kg, včetně dodávky poklopu šachtového lit. D 650</t>
  </si>
  <si>
    <t>59224175R</t>
  </si>
  <si>
    <t>Prstenec vyrovnávací TBW-Q 625/60/120</t>
  </si>
  <si>
    <t>59224177.AR</t>
  </si>
  <si>
    <t>Prstenec vyrovnávací TBW-Q 625/120/120</t>
  </si>
  <si>
    <t>p.c.01</t>
  </si>
  <si>
    <t>Dno šachty 1000x920/120 PS</t>
  </si>
  <si>
    <t>p.c.02</t>
  </si>
  <si>
    <t>Konus šachetní TBR-Q.1 100-63/58/12 KPS</t>
  </si>
  <si>
    <t>998276201R00</t>
  </si>
  <si>
    <t>Přesun hmot, trub.vedení plast. obsypaná kamenivem</t>
  </si>
  <si>
    <t>t</t>
  </si>
  <si>
    <t>POL7_</t>
  </si>
  <si>
    <t>END</t>
  </si>
  <si>
    <t>Komunikace</t>
  </si>
  <si>
    <t>Podklad z kameniva hrubého drceného vel. 32-63 mm tl. 200 mm</t>
  </si>
  <si>
    <t>m2</t>
  </si>
  <si>
    <t>Podklad z kameniva hrubého drceného vel. 0-32 mm tl. 100 mm</t>
  </si>
  <si>
    <t>Podklad z kameniva hrubého drceného vel. 16-32 mm tl. 100 mm</t>
  </si>
  <si>
    <t>Vodorovné přemístění výkopku z hor.1-4 do 15000 m</t>
  </si>
  <si>
    <t>Odstranění podkladu plochy do 200m2 rostlý terén</t>
  </si>
  <si>
    <t>Čerpání spodní vody z výkopu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</si>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</sst>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4" xfId="0" applyFont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3" borderId="12" xfId="0" applyFill="1" applyBorder="1"/>
    <xf numFmtId="0" fontId="3" fillId="0" borderId="0" xfId="0" applyFont="1"/>
    <xf numFmtId="0" fontId="3" fillId="0" borderId="6" xfId="0" applyFont="1" applyBorder="1" applyAlignment="1">
      <alignment vertical="top"/>
    </xf>
    <xf numFmtId="49" fontId="0" fillId="3" borderId="8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2" borderId="3" xfId="0" applyNumberFormat="1" applyFill="1" applyBorder="1" applyAlignment="1">
      <alignment vertical="top"/>
    </xf>
    <xf numFmtId="49" fontId="0" fillId="2" borderId="4" xfId="0" applyNumberFormat="1" applyFill="1" applyBorder="1" applyAlignment="1">
      <alignment vertical="top"/>
    </xf>
    <xf numFmtId="0" fontId="0" fillId="2" borderId="5" xfId="0" applyFill="1" applyBorder="1" applyAlignment="1">
      <alignment horizontal="center" vertical="top"/>
    </xf>
    <xf numFmtId="0" fontId="3" fillId="0" borderId="6" xfId="0" applyNumberFormat="1" applyFont="1" applyBorder="1" applyAlignment="1">
      <alignment vertical="top"/>
    </xf>
    <xf numFmtId="0" fontId="0" fillId="2" borderId="1" xfId="0" applyNumberFormat="1" applyFill="1" applyBorder="1" applyAlignment="1">
      <alignment vertical="top"/>
    </xf>
    <xf numFmtId="0" fontId="3" fillId="0" borderId="7" xfId="0" applyFont="1" applyBorder="1" applyAlignment="1">
      <alignment horizontal="center" vertical="top" shrinkToFit="1"/>
    </xf>
    <xf numFmtId="0" fontId="0" fillId="2" borderId="9" xfId="0" applyFill="1" applyBorder="1" applyAlignment="1">
      <alignment horizontal="center" vertical="top" shrinkToFit="1"/>
    </xf>
    <xf numFmtId="164" fontId="0" fillId="2" borderId="4" xfId="0" applyNumberFormat="1" applyFill="1" applyBorder="1" applyAlignment="1">
      <alignment vertical="top"/>
    </xf>
    <xf numFmtId="164" fontId="3" fillId="0" borderId="10" xfId="0" applyNumberFormat="1" applyFont="1" applyBorder="1" applyAlignment="1">
      <alignment vertical="top" shrinkToFit="1"/>
    </xf>
    <xf numFmtId="164" fontId="0" fillId="2" borderId="11" xfId="0" applyNumberFormat="1" applyFill="1" applyBorder="1" applyAlignment="1">
      <alignment vertical="top" shrinkToFit="1"/>
    </xf>
    <xf numFmtId="4" fontId="0" fillId="2" borderId="4" xfId="0" applyNumberFormat="1" applyFill="1" applyBorder="1" applyAlignment="1">
      <alignment vertical="top"/>
    </xf>
    <xf numFmtId="4" fontId="0" fillId="2" borderId="3" xfId="0" applyNumberFormat="1" applyFill="1" applyBorder="1" applyAlignment="1">
      <alignment vertical="top"/>
    </xf>
    <xf numFmtId="4" fontId="3" fillId="0" borderId="10" xfId="0" applyNumberFormat="1" applyFont="1" applyBorder="1" applyAlignment="1">
      <alignment vertical="top" shrinkToFit="1"/>
    </xf>
    <xf numFmtId="4" fontId="3" fillId="0" borderId="6" xfId="0" applyNumberFormat="1" applyFont="1" applyBorder="1" applyAlignment="1">
      <alignment vertical="top" shrinkToFit="1"/>
    </xf>
    <xf numFmtId="4" fontId="0" fillId="2" borderId="11" xfId="0" applyNumberFormat="1" applyFill="1" applyBorder="1" applyAlignment="1">
      <alignment vertical="top" shrinkToFit="1"/>
    </xf>
    <xf numFmtId="4" fontId="0" fillId="2" borderId="1" xfId="0" applyNumberFormat="1" applyFill="1" applyBorder="1" applyAlignment="1">
      <alignment vertical="top" shrinkToFit="1"/>
    </xf>
    <xf numFmtId="0" fontId="3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9" xfId="0" applyFont="1" applyBorder="1" applyAlignment="1">
      <alignment horizontal="center" vertical="top" shrinkToFit="1"/>
    </xf>
    <xf numFmtId="164" fontId="3" fillId="0" borderId="11" xfId="0" applyNumberFormat="1" applyFont="1" applyBorder="1" applyAlignment="1">
      <alignment vertical="top" shrinkToFit="1"/>
    </xf>
    <xf numFmtId="4" fontId="3" fillId="0" borderId="11" xfId="0" applyNumberFormat="1" applyFont="1" applyBorder="1" applyAlignment="1">
      <alignment vertical="top" shrinkToFit="1"/>
    </xf>
    <xf numFmtId="4" fontId="3" fillId="0" borderId="1" xfId="0" applyNumberFormat="1" applyFont="1" applyBorder="1" applyAlignment="1">
      <alignment vertical="top" shrinkToFit="1"/>
    </xf>
    <xf numFmtId="0" fontId="3" fillId="0" borderId="10" xfId="0" applyNumberFormat="1" applyFont="1" applyBorder="1" applyAlignment="1">
      <alignment horizontal="left" vertical="top" wrapText="1"/>
    </xf>
    <xf numFmtId="0" fontId="0" fillId="2" borderId="11" xfId="0" applyNumberForma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6" xfId="0" applyFill="1" applyBorder="1" applyAlignment="1">
      <alignment vertical="top"/>
    </xf>
    <xf numFmtId="0" fontId="0" fillId="0" borderId="6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 shrinkToFit="1"/>
    </xf>
    <xf numFmtId="0" fontId="3" fillId="0" borderId="10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shrinkToFit="1"/>
    </xf>
    <xf numFmtId="164" fontId="3" fillId="0" borderId="10" xfId="0" applyNumberFormat="1" applyFont="1" applyFill="1" applyBorder="1" applyAlignment="1">
      <alignment vertical="top" shrinkToFit="1"/>
    </xf>
    <xf numFmtId="4" fontId="3" fillId="0" borderId="10" xfId="0" applyNumberFormat="1" applyFont="1" applyFill="1" applyBorder="1" applyAlignment="1">
      <alignment vertical="top" shrinkToFit="1"/>
    </xf>
    <xf numFmtId="4" fontId="3" fillId="0" borderId="6" xfId="0" applyNumberFormat="1" applyFont="1" applyFill="1" applyBorder="1" applyAlignment="1">
      <alignment vertical="top" shrinkToFit="1"/>
    </xf>
    <xf numFmtId="0" fontId="3" fillId="0" borderId="0" xfId="0" applyFont="1" applyFill="1"/>
    <xf numFmtId="0" fontId="0" fillId="0" borderId="0" xfId="0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47" t="s">
        <v>0</v>
      </c>
      <c r="B1" s="47"/>
      <c r="C1" s="48"/>
      <c r="D1" s="47"/>
      <c r="E1" s="47"/>
      <c r="F1" s="47"/>
      <c r="G1" s="47"/>
    </row>
    <row r="2" spans="1:7" ht="24.95" customHeight="1" x14ac:dyDescent="0.2">
      <c r="A2" s="7" t="s">
        <v>1</v>
      </c>
      <c r="B2" s="6"/>
      <c r="C2" s="49"/>
      <c r="D2" s="49"/>
      <c r="E2" s="49"/>
      <c r="F2" s="49"/>
      <c r="G2" s="50"/>
    </row>
    <row r="3" spans="1:7" ht="24.95" customHeight="1" x14ac:dyDescent="0.2">
      <c r="A3" s="7" t="s">
        <v>2</v>
      </c>
      <c r="B3" s="6"/>
      <c r="C3" s="49"/>
      <c r="D3" s="49"/>
      <c r="E3" s="49"/>
      <c r="F3" s="49"/>
      <c r="G3" s="50"/>
    </row>
    <row r="4" spans="1:7" ht="24.95" customHeight="1" x14ac:dyDescent="0.2">
      <c r="A4" s="7" t="s">
        <v>3</v>
      </c>
      <c r="B4" s="6"/>
      <c r="C4" s="49"/>
      <c r="D4" s="49"/>
      <c r="E4" s="49"/>
      <c r="F4" s="49"/>
      <c r="G4" s="50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D4986"/>
  <sheetViews>
    <sheetView tabSelected="1" topLeftCell="A13" workbookViewId="0">
      <selection activeCell="B47" sqref="B4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38.2851562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5" width="0" hidden="1" customWidth="1"/>
    <col min="25" max="35" width="0" hidden="1" customWidth="1"/>
  </cols>
  <sheetData>
    <row r="1" spans="1:56" ht="15.75" customHeight="1" x14ac:dyDescent="0.25">
      <c r="A1" s="51" t="s">
        <v>0</v>
      </c>
      <c r="B1" s="51"/>
      <c r="C1" s="51"/>
      <c r="D1" s="51"/>
      <c r="E1" s="51"/>
      <c r="F1" s="51"/>
      <c r="G1" s="51"/>
      <c r="AA1" t="s">
        <v>20</v>
      </c>
    </row>
    <row r="2" spans="1:56" ht="24.95" customHeight="1" x14ac:dyDescent="0.2">
      <c r="A2" s="10"/>
      <c r="B2" s="6"/>
      <c r="C2" s="52"/>
      <c r="D2" s="53"/>
      <c r="E2" s="53"/>
      <c r="F2" s="53"/>
      <c r="G2" s="54"/>
      <c r="AA2" t="s">
        <v>21</v>
      </c>
    </row>
    <row r="3" spans="1:56" ht="24.95" customHeight="1" x14ac:dyDescent="0.2">
      <c r="A3" s="10"/>
      <c r="B3" s="6"/>
      <c r="C3" s="52"/>
      <c r="D3" s="53"/>
      <c r="E3" s="53"/>
      <c r="F3" s="53"/>
      <c r="G3" s="54"/>
      <c r="AA3" t="s">
        <v>22</v>
      </c>
    </row>
    <row r="4" spans="1:56" ht="24.95" customHeight="1" x14ac:dyDescent="0.2">
      <c r="A4" s="11" t="s">
        <v>3</v>
      </c>
      <c r="B4" s="12" t="s">
        <v>6</v>
      </c>
      <c r="C4" s="55" t="s">
        <v>7</v>
      </c>
      <c r="D4" s="56"/>
      <c r="E4" s="56"/>
      <c r="F4" s="56"/>
      <c r="G4" s="57"/>
      <c r="AA4" t="s">
        <v>23</v>
      </c>
    </row>
    <row r="5" spans="1:56" x14ac:dyDescent="0.2">
      <c r="D5" s="9"/>
    </row>
    <row r="6" spans="1:56" ht="25.5" x14ac:dyDescent="0.2">
      <c r="A6" s="18" t="s">
        <v>24</v>
      </c>
      <c r="B6" s="16" t="s">
        <v>25</v>
      </c>
      <c r="C6" s="16" t="s">
        <v>26</v>
      </c>
      <c r="D6" s="17" t="s">
        <v>27</v>
      </c>
      <c r="E6" s="18" t="s">
        <v>28</v>
      </c>
      <c r="F6" s="13" t="s">
        <v>29</v>
      </c>
      <c r="G6" s="18" t="s">
        <v>30</v>
      </c>
      <c r="H6" s="19" t="s">
        <v>4</v>
      </c>
      <c r="I6" s="19" t="s">
        <v>31</v>
      </c>
      <c r="J6" s="19" t="s">
        <v>5</v>
      </c>
      <c r="K6" s="19" t="s">
        <v>32</v>
      </c>
      <c r="L6" s="19" t="s">
        <v>33</v>
      </c>
      <c r="M6" s="19" t="s">
        <v>34</v>
      </c>
      <c r="N6" s="19" t="s">
        <v>35</v>
      </c>
      <c r="O6" s="19" t="s">
        <v>36</v>
      </c>
    </row>
    <row r="7" spans="1:56" x14ac:dyDescent="0.2">
      <c r="A7" s="20" t="s">
        <v>37</v>
      </c>
      <c r="B7" s="22" t="s">
        <v>8</v>
      </c>
      <c r="C7" s="23" t="s">
        <v>9</v>
      </c>
      <c r="D7" s="24"/>
      <c r="E7" s="29"/>
      <c r="F7" s="32"/>
      <c r="G7" s="32"/>
      <c r="H7" s="32"/>
      <c r="I7" s="32">
        <f>SUM(I8:I16)</f>
        <v>16169.04</v>
      </c>
      <c r="J7" s="32"/>
      <c r="K7" s="32">
        <f>SUM(K8:K16)</f>
        <v>65186.510000000009</v>
      </c>
      <c r="L7" s="32"/>
      <c r="M7" s="32">
        <f>SUM(M8:M16)</f>
        <v>0</v>
      </c>
      <c r="N7" s="33"/>
      <c r="O7" s="32"/>
      <c r="AA7" t="s">
        <v>38</v>
      </c>
    </row>
    <row r="8" spans="1:56" ht="22.5" outlineLevel="1" x14ac:dyDescent="0.2">
      <c r="A8" s="15">
        <v>1</v>
      </c>
      <c r="B8" s="25" t="s">
        <v>39</v>
      </c>
      <c r="C8" s="44" t="s">
        <v>40</v>
      </c>
      <c r="D8" s="27" t="s">
        <v>41</v>
      </c>
      <c r="E8" s="30">
        <f>256.087-80</f>
        <v>176.08699999999999</v>
      </c>
      <c r="F8" s="34"/>
      <c r="G8" s="34"/>
      <c r="H8" s="34">
        <v>0</v>
      </c>
      <c r="I8" s="34">
        <f>ROUND(E8*H8,2)</f>
        <v>0</v>
      </c>
      <c r="J8" s="34">
        <v>115.43</v>
      </c>
      <c r="K8" s="34">
        <f>ROUND(E8*J8,2)</f>
        <v>20325.72</v>
      </c>
      <c r="L8" s="34">
        <v>21</v>
      </c>
      <c r="M8" s="34">
        <f>G8*(1+L8/100)</f>
        <v>0</v>
      </c>
      <c r="N8" s="35" t="s">
        <v>42</v>
      </c>
      <c r="O8" s="34" t="s">
        <v>43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 t="s">
        <v>44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outlineLevel="1" x14ac:dyDescent="0.2">
      <c r="A9" s="15"/>
      <c r="B9" s="25"/>
      <c r="C9" s="44" t="s">
        <v>116</v>
      </c>
      <c r="D9" s="27" t="s">
        <v>41</v>
      </c>
      <c r="E9" s="30">
        <v>80</v>
      </c>
      <c r="F9" s="34"/>
      <c r="G9" s="34"/>
      <c r="H9" s="34"/>
      <c r="I9" s="34"/>
      <c r="J9" s="34"/>
      <c r="K9" s="34"/>
      <c r="L9" s="34"/>
      <c r="M9" s="34"/>
      <c r="N9" s="35"/>
      <c r="O9" s="3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outlineLevel="1" x14ac:dyDescent="0.2">
      <c r="A10" s="15">
        <v>2</v>
      </c>
      <c r="B10" s="25" t="s">
        <v>45</v>
      </c>
      <c r="C10" s="44" t="s">
        <v>46</v>
      </c>
      <c r="D10" s="27" t="s">
        <v>41</v>
      </c>
      <c r="E10" s="30">
        <v>125.429</v>
      </c>
      <c r="F10" s="34"/>
      <c r="G10" s="34"/>
      <c r="H10" s="34">
        <v>0</v>
      </c>
      <c r="I10" s="34">
        <f>ROUND(E10*H10,2)</f>
        <v>0</v>
      </c>
      <c r="J10" s="34">
        <v>8.5500000000000007</v>
      </c>
      <c r="K10" s="34">
        <f>ROUND(E10*J10,2)</f>
        <v>1072.42</v>
      </c>
      <c r="L10" s="34">
        <v>21</v>
      </c>
      <c r="M10" s="34">
        <f>G10*(1+L10/100)</f>
        <v>0</v>
      </c>
      <c r="N10" s="35" t="s">
        <v>42</v>
      </c>
      <c r="O10" s="34" t="s">
        <v>43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 t="s">
        <v>44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 outlineLevel="1" x14ac:dyDescent="0.2">
      <c r="A11" s="15">
        <v>3</v>
      </c>
      <c r="B11" s="25" t="s">
        <v>47</v>
      </c>
      <c r="C11" s="44" t="s">
        <v>48</v>
      </c>
      <c r="D11" s="27" t="s">
        <v>41</v>
      </c>
      <c r="E11" s="30">
        <v>125.429</v>
      </c>
      <c r="F11" s="34"/>
      <c r="G11" s="34"/>
      <c r="H11" s="34">
        <v>0</v>
      </c>
      <c r="I11" s="34">
        <f>ROUND(E11*H11,2)</f>
        <v>0</v>
      </c>
      <c r="J11" s="34">
        <v>25.65</v>
      </c>
      <c r="K11" s="34">
        <f>ROUND(E11*J11,2)</f>
        <v>3217.25</v>
      </c>
      <c r="L11" s="34">
        <v>21</v>
      </c>
      <c r="M11" s="34">
        <f>G11*(1+L11/100)</f>
        <v>0</v>
      </c>
      <c r="N11" s="35" t="s">
        <v>42</v>
      </c>
      <c r="O11" s="34" t="s">
        <v>43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 t="s">
        <v>44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ht="22.5" outlineLevel="1" x14ac:dyDescent="0.2">
      <c r="A12" s="15">
        <v>4</v>
      </c>
      <c r="B12" s="25" t="s">
        <v>49</v>
      </c>
      <c r="C12" s="44" t="s">
        <v>115</v>
      </c>
      <c r="D12" s="27" t="s">
        <v>41</v>
      </c>
      <c r="E12" s="30">
        <v>96.534229999999994</v>
      </c>
      <c r="F12" s="34"/>
      <c r="G12" s="34"/>
      <c r="H12" s="34">
        <v>0</v>
      </c>
      <c r="I12" s="34">
        <f>ROUND(E12*H12,2)</f>
        <v>0</v>
      </c>
      <c r="J12" s="34">
        <v>136.37</v>
      </c>
      <c r="K12" s="34">
        <f>ROUND(E12*J12,2)</f>
        <v>13164.37</v>
      </c>
      <c r="L12" s="34">
        <v>21</v>
      </c>
      <c r="M12" s="34">
        <f>G12*(1+L12/100)</f>
        <v>0</v>
      </c>
      <c r="N12" s="35" t="s">
        <v>42</v>
      </c>
      <c r="O12" s="34" t="s">
        <v>43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 t="s">
        <v>44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2.5" outlineLevel="1" x14ac:dyDescent="0.2">
      <c r="A13" s="15">
        <v>5</v>
      </c>
      <c r="B13" s="25" t="s">
        <v>50</v>
      </c>
      <c r="C13" s="44" t="s">
        <v>51</v>
      </c>
      <c r="D13" s="27" t="s">
        <v>41</v>
      </c>
      <c r="E13" s="30">
        <v>96.53</v>
      </c>
      <c r="F13" s="34"/>
      <c r="G13" s="34"/>
      <c r="H13" s="34">
        <v>0</v>
      </c>
      <c r="I13" s="34">
        <f>ROUND(E13*H13,2)</f>
        <v>0</v>
      </c>
      <c r="J13" s="34">
        <v>8.5500000000000007</v>
      </c>
      <c r="K13" s="34">
        <f>ROUND(E13*J13,2)</f>
        <v>825.33</v>
      </c>
      <c r="L13" s="34">
        <v>21</v>
      </c>
      <c r="M13" s="34">
        <f>G13*(1+L13/100)</f>
        <v>0</v>
      </c>
      <c r="N13" s="35" t="s">
        <v>42</v>
      </c>
      <c r="O13" s="34" t="s">
        <v>43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 t="s">
        <v>44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outlineLevel="1" x14ac:dyDescent="0.2">
      <c r="A14" s="15">
        <v>6</v>
      </c>
      <c r="B14" s="25" t="s">
        <v>52</v>
      </c>
      <c r="C14" s="44" t="s">
        <v>53</v>
      </c>
      <c r="D14" s="27" t="s">
        <v>41</v>
      </c>
      <c r="E14" s="30">
        <v>159.56</v>
      </c>
      <c r="F14" s="34"/>
      <c r="G14" s="34"/>
      <c r="H14" s="34">
        <v>0</v>
      </c>
      <c r="I14" s="34">
        <f>ROUND(E14*H14,2)</f>
        <v>0</v>
      </c>
      <c r="J14" s="34">
        <v>68.400000000000006</v>
      </c>
      <c r="K14" s="34">
        <f>ROUND(E14*J14,2)</f>
        <v>10913.9</v>
      </c>
      <c r="L14" s="34">
        <v>21</v>
      </c>
      <c r="M14" s="34">
        <f>G14*(1+L14/100)</f>
        <v>0</v>
      </c>
      <c r="N14" s="35" t="s">
        <v>42</v>
      </c>
      <c r="O14" s="34" t="s">
        <v>43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 t="s">
        <v>44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22.5" outlineLevel="1" x14ac:dyDescent="0.2">
      <c r="A15" s="15">
        <v>7</v>
      </c>
      <c r="B15" s="25" t="s">
        <v>54</v>
      </c>
      <c r="C15" s="44" t="s">
        <v>55</v>
      </c>
      <c r="D15" s="27" t="s">
        <v>41</v>
      </c>
      <c r="E15" s="30">
        <v>72.180000000000007</v>
      </c>
      <c r="F15" s="34"/>
      <c r="G15" s="34"/>
      <c r="H15" s="34">
        <v>224.01</v>
      </c>
      <c r="I15" s="34">
        <f>ROUND(E15*H15,2)</f>
        <v>16169.04</v>
      </c>
      <c r="J15" s="34">
        <v>159.88999999999999</v>
      </c>
      <c r="K15" s="34">
        <f>ROUND(E15*J15,2)</f>
        <v>11540.86</v>
      </c>
      <c r="L15" s="34">
        <v>21</v>
      </c>
      <c r="M15" s="34">
        <f>G15*(1+L15/100)</f>
        <v>0</v>
      </c>
      <c r="N15" s="35" t="s">
        <v>42</v>
      </c>
      <c r="O15" s="34" t="s">
        <v>43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 t="s">
        <v>44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outlineLevel="1" x14ac:dyDescent="0.2">
      <c r="A16" s="15">
        <v>8</v>
      </c>
      <c r="B16" s="25" t="s">
        <v>56</v>
      </c>
      <c r="C16" s="44" t="s">
        <v>57</v>
      </c>
      <c r="D16" s="27" t="s">
        <v>41</v>
      </c>
      <c r="E16" s="30">
        <v>96.53</v>
      </c>
      <c r="F16" s="34"/>
      <c r="G16" s="34"/>
      <c r="H16" s="34">
        <v>0</v>
      </c>
      <c r="I16" s="34">
        <f>ROUND(E16*H16,2)</f>
        <v>0</v>
      </c>
      <c r="J16" s="34">
        <v>42.75</v>
      </c>
      <c r="K16" s="34">
        <f>ROUND(E16*J16,2)</f>
        <v>4126.66</v>
      </c>
      <c r="L16" s="34">
        <v>21</v>
      </c>
      <c r="M16" s="34">
        <f>G16*(1+L16/100)</f>
        <v>0</v>
      </c>
      <c r="N16" s="35" t="s">
        <v>42</v>
      </c>
      <c r="O16" s="34" t="s">
        <v>43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 t="s">
        <v>44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outlineLevel="1" x14ac:dyDescent="0.2">
      <c r="A17" s="21" t="s">
        <v>37</v>
      </c>
      <c r="B17" s="26">
        <v>2</v>
      </c>
      <c r="C17" s="45" t="s">
        <v>110</v>
      </c>
      <c r="D17" s="28"/>
      <c r="E17" s="31"/>
      <c r="F17" s="36"/>
      <c r="G17" s="36"/>
      <c r="H17" s="36"/>
      <c r="I17" s="36">
        <f>SUM(I20:I22)</f>
        <v>12955.4</v>
      </c>
      <c r="J17" s="36"/>
      <c r="K17" s="36">
        <f>SUM(K20:K22)</f>
        <v>7017.44</v>
      </c>
      <c r="L17" s="36"/>
      <c r="M17" s="36">
        <f>SUM(M20:M22)</f>
        <v>0</v>
      </c>
      <c r="N17" s="35"/>
      <c r="O17" s="3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s="67" customFormat="1" ht="22.5" outlineLevel="1" x14ac:dyDescent="0.2">
      <c r="A18" s="58"/>
      <c r="B18" s="59"/>
      <c r="C18" s="61" t="s">
        <v>113</v>
      </c>
      <c r="D18" s="62" t="s">
        <v>112</v>
      </c>
      <c r="E18" s="63">
        <v>240</v>
      </c>
      <c r="F18" s="60"/>
      <c r="G18" s="60"/>
      <c r="H18" s="60"/>
      <c r="I18" s="60"/>
      <c r="J18" s="60"/>
      <c r="K18" s="60"/>
      <c r="L18" s="60"/>
      <c r="M18" s="60"/>
      <c r="N18" s="65"/>
      <c r="O18" s="64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</row>
    <row r="19" spans="1:56" ht="22.5" outlineLevel="1" x14ac:dyDescent="0.2">
      <c r="A19" s="58"/>
      <c r="B19" s="59"/>
      <c r="C19" s="61" t="s">
        <v>111</v>
      </c>
      <c r="D19" s="62" t="s">
        <v>112</v>
      </c>
      <c r="E19" s="63">
        <v>240</v>
      </c>
      <c r="F19" s="64"/>
      <c r="G19" s="64"/>
      <c r="H19" s="64"/>
      <c r="I19" s="64"/>
      <c r="J19" s="64"/>
      <c r="K19" s="64"/>
      <c r="L19" s="64"/>
      <c r="M19" s="64"/>
      <c r="N19" s="35"/>
      <c r="O19" s="3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22.5" outlineLevel="1" x14ac:dyDescent="0.2">
      <c r="A20" s="15"/>
      <c r="B20" s="25"/>
      <c r="C20" s="61" t="s">
        <v>114</v>
      </c>
      <c r="D20" s="27" t="s">
        <v>112</v>
      </c>
      <c r="E20" s="30">
        <v>240</v>
      </c>
      <c r="F20" s="34"/>
      <c r="G20" s="34"/>
      <c r="H20" s="34"/>
      <c r="I20" s="34"/>
      <c r="J20" s="34"/>
      <c r="K20" s="34"/>
      <c r="L20" s="34"/>
      <c r="M20" s="34"/>
      <c r="N20" s="35"/>
      <c r="O20" s="3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x14ac:dyDescent="0.2">
      <c r="A21" s="21" t="s">
        <v>37</v>
      </c>
      <c r="B21" s="26" t="s">
        <v>10</v>
      </c>
      <c r="C21" s="45" t="s">
        <v>11</v>
      </c>
      <c r="D21" s="28"/>
      <c r="E21" s="31"/>
      <c r="F21" s="36"/>
      <c r="G21" s="36"/>
      <c r="H21" s="36"/>
      <c r="I21" s="36">
        <f>SUM(I22:I22)</f>
        <v>6477.7</v>
      </c>
      <c r="J21" s="36"/>
      <c r="K21" s="36">
        <f>SUM(K22:K22)</f>
        <v>3508.72</v>
      </c>
      <c r="L21" s="36"/>
      <c r="M21" s="36">
        <f>SUM(M22:M22)</f>
        <v>0</v>
      </c>
      <c r="N21" s="37"/>
      <c r="O21" s="36"/>
      <c r="AA21" t="s">
        <v>38</v>
      </c>
    </row>
    <row r="22" spans="1:56" outlineLevel="1" x14ac:dyDescent="0.2">
      <c r="A22" s="15">
        <v>9</v>
      </c>
      <c r="B22" s="25" t="s">
        <v>58</v>
      </c>
      <c r="C22" s="44" t="s">
        <v>59</v>
      </c>
      <c r="D22" s="27" t="s">
        <v>41</v>
      </c>
      <c r="E22" s="30">
        <v>16.829999999999998</v>
      </c>
      <c r="F22" s="34"/>
      <c r="G22" s="34"/>
      <c r="H22" s="34">
        <v>384.89</v>
      </c>
      <c r="I22" s="34">
        <f>ROUND(E22*H22,2)</f>
        <v>6477.7</v>
      </c>
      <c r="J22" s="34">
        <v>208.48</v>
      </c>
      <c r="K22" s="34">
        <f>ROUND(E22*J22,2)</f>
        <v>3508.72</v>
      </c>
      <c r="L22" s="34">
        <v>21</v>
      </c>
      <c r="M22" s="34">
        <f>G22*(1+L22/100)</f>
        <v>0</v>
      </c>
      <c r="N22" s="35" t="s">
        <v>60</v>
      </c>
      <c r="O22" s="34" t="s">
        <v>43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 t="s">
        <v>44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x14ac:dyDescent="0.2">
      <c r="A23" s="21" t="s">
        <v>37</v>
      </c>
      <c r="B23" s="26" t="s">
        <v>12</v>
      </c>
      <c r="C23" s="45" t="s">
        <v>13</v>
      </c>
      <c r="D23" s="28"/>
      <c r="E23" s="31"/>
      <c r="F23" s="36"/>
      <c r="G23" s="36"/>
      <c r="H23" s="36"/>
      <c r="I23" s="36">
        <f>SUM(I24:I28)</f>
        <v>3998.8599999999997</v>
      </c>
      <c r="J23" s="36"/>
      <c r="K23" s="36">
        <f>SUM(K24:K28)</f>
        <v>1024.54</v>
      </c>
      <c r="L23" s="36"/>
      <c r="M23" s="36">
        <f>SUM(M24:M28)</f>
        <v>0</v>
      </c>
      <c r="N23" s="37"/>
      <c r="O23" s="36"/>
      <c r="AA23" t="s">
        <v>38</v>
      </c>
    </row>
    <row r="24" spans="1:56" ht="22.5" outlineLevel="1" x14ac:dyDescent="0.2">
      <c r="A24" s="15">
        <v>10</v>
      </c>
      <c r="B24" s="25" t="s">
        <v>61</v>
      </c>
      <c r="C24" s="44" t="s">
        <v>62</v>
      </c>
      <c r="D24" s="27" t="s">
        <v>63</v>
      </c>
      <c r="E24" s="30">
        <v>1</v>
      </c>
      <c r="F24" s="34"/>
      <c r="G24" s="34"/>
      <c r="H24" s="34">
        <v>0</v>
      </c>
      <c r="I24" s="34">
        <f>ROUND(E24*H24,2)</f>
        <v>0</v>
      </c>
      <c r="J24" s="34">
        <v>530</v>
      </c>
      <c r="K24" s="34">
        <f>ROUND(E24*J24,2)</f>
        <v>530</v>
      </c>
      <c r="L24" s="34">
        <v>21</v>
      </c>
      <c r="M24" s="34">
        <f>G24*(1+L24/100)</f>
        <v>0</v>
      </c>
      <c r="N24" s="35" t="s">
        <v>60</v>
      </c>
      <c r="O24" s="34" t="s">
        <v>43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 t="s">
        <v>44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outlineLevel="1" x14ac:dyDescent="0.2">
      <c r="A25" s="15">
        <v>11</v>
      </c>
      <c r="B25" s="25" t="s">
        <v>64</v>
      </c>
      <c r="C25" s="44" t="s">
        <v>65</v>
      </c>
      <c r="D25" s="27" t="s">
        <v>63</v>
      </c>
      <c r="E25" s="30">
        <v>1</v>
      </c>
      <c r="F25" s="34"/>
      <c r="G25" s="34"/>
      <c r="H25" s="34">
        <v>10.86</v>
      </c>
      <c r="I25" s="34">
        <f>ROUND(E25*H25,2)</f>
        <v>10.86</v>
      </c>
      <c r="J25" s="34">
        <v>344.54</v>
      </c>
      <c r="K25" s="34">
        <f>ROUND(E25*J25,2)</f>
        <v>344.54</v>
      </c>
      <c r="L25" s="34">
        <v>21</v>
      </c>
      <c r="M25" s="34">
        <f>G25*(1+L25/100)</f>
        <v>0</v>
      </c>
      <c r="N25" s="35" t="s">
        <v>60</v>
      </c>
      <c r="O25" s="34" t="s">
        <v>43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 t="s">
        <v>44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outlineLevel="1" x14ac:dyDescent="0.2">
      <c r="A26" s="15">
        <v>12</v>
      </c>
      <c r="B26" s="25" t="s">
        <v>66</v>
      </c>
      <c r="C26" s="44" t="s">
        <v>67</v>
      </c>
      <c r="D26" s="27" t="s">
        <v>63</v>
      </c>
      <c r="E26" s="30">
        <v>1</v>
      </c>
      <c r="F26" s="34"/>
      <c r="G26" s="34"/>
      <c r="H26" s="34">
        <v>0</v>
      </c>
      <c r="I26" s="34">
        <f>ROUND(E26*H26,2)</f>
        <v>0</v>
      </c>
      <c r="J26" s="34">
        <v>150</v>
      </c>
      <c r="K26" s="34">
        <f>ROUND(E26*J26,2)</f>
        <v>150</v>
      </c>
      <c r="L26" s="34">
        <v>21</v>
      </c>
      <c r="M26" s="34">
        <f>G26*(1+L26/100)</f>
        <v>0</v>
      </c>
      <c r="N26" s="35"/>
      <c r="O26" s="34" t="s">
        <v>68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 t="s">
        <v>44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outlineLevel="1" x14ac:dyDescent="0.2">
      <c r="A27" s="15">
        <v>13</v>
      </c>
      <c r="B27" s="25" t="s">
        <v>69</v>
      </c>
      <c r="C27" s="44" t="s">
        <v>70</v>
      </c>
      <c r="D27" s="27" t="s">
        <v>63</v>
      </c>
      <c r="E27" s="30">
        <v>1</v>
      </c>
      <c r="F27" s="34"/>
      <c r="G27" s="34"/>
      <c r="H27" s="34">
        <v>1502</v>
      </c>
      <c r="I27" s="34">
        <f>ROUND(E27*H27,2)</f>
        <v>1502</v>
      </c>
      <c r="J27" s="34">
        <v>0</v>
      </c>
      <c r="K27" s="34">
        <f>ROUND(E27*J27,2)</f>
        <v>0</v>
      </c>
      <c r="L27" s="34">
        <v>21</v>
      </c>
      <c r="M27" s="34">
        <f>G27*(1+L27/100)</f>
        <v>0</v>
      </c>
      <c r="N27" s="35" t="s">
        <v>71</v>
      </c>
      <c r="O27" s="34" t="s">
        <v>43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 t="s">
        <v>72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22.5" outlineLevel="1" x14ac:dyDescent="0.2">
      <c r="A28" s="15">
        <v>14</v>
      </c>
      <c r="B28" s="25" t="s">
        <v>73</v>
      </c>
      <c r="C28" s="44" t="s">
        <v>74</v>
      </c>
      <c r="D28" s="27" t="s">
        <v>63</v>
      </c>
      <c r="E28" s="30">
        <v>1</v>
      </c>
      <c r="F28" s="34"/>
      <c r="G28" s="34"/>
      <c r="H28" s="34">
        <v>2486</v>
      </c>
      <c r="I28" s="34">
        <f>ROUND(E28*H28,2)</f>
        <v>2486</v>
      </c>
      <c r="J28" s="34">
        <v>0</v>
      </c>
      <c r="K28" s="34">
        <f>ROUND(E28*J28,2)</f>
        <v>0</v>
      </c>
      <c r="L28" s="34">
        <v>21</v>
      </c>
      <c r="M28" s="34">
        <f>G28*(1+L28/100)</f>
        <v>0</v>
      </c>
      <c r="N28" s="35" t="s">
        <v>71</v>
      </c>
      <c r="O28" s="34" t="s">
        <v>43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 t="s">
        <v>72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x14ac:dyDescent="0.2">
      <c r="A29" s="21" t="s">
        <v>37</v>
      </c>
      <c r="B29" s="26" t="s">
        <v>14</v>
      </c>
      <c r="C29" s="45" t="s">
        <v>15</v>
      </c>
      <c r="D29" s="28"/>
      <c r="E29" s="31"/>
      <c r="F29" s="36"/>
      <c r="G29" s="36"/>
      <c r="H29" s="36"/>
      <c r="I29" s="36">
        <f>SUM(I30:I33)</f>
        <v>43759.360000000001</v>
      </c>
      <c r="J29" s="36"/>
      <c r="K29" s="36">
        <f>SUM(K30:K33)</f>
        <v>2585.04</v>
      </c>
      <c r="L29" s="36"/>
      <c r="M29" s="36">
        <f>SUM(M30:M33)</f>
        <v>0</v>
      </c>
      <c r="N29" s="37"/>
      <c r="O29" s="36"/>
      <c r="AA29" t="s">
        <v>38</v>
      </c>
    </row>
    <row r="30" spans="1:56" outlineLevel="1" x14ac:dyDescent="0.2">
      <c r="A30" s="15">
        <v>15</v>
      </c>
      <c r="B30" s="25" t="s">
        <v>75</v>
      </c>
      <c r="C30" s="44" t="s">
        <v>76</v>
      </c>
      <c r="D30" s="27" t="s">
        <v>77</v>
      </c>
      <c r="E30" s="30">
        <v>6</v>
      </c>
      <c r="F30" s="34"/>
      <c r="G30" s="34"/>
      <c r="H30" s="34">
        <v>0.16</v>
      </c>
      <c r="I30" s="34">
        <f>ROUND(E30*H30,2)</f>
        <v>0.96</v>
      </c>
      <c r="J30" s="34">
        <v>23.44</v>
      </c>
      <c r="K30" s="34">
        <f>ROUND(E30*J30,2)</f>
        <v>140.63999999999999</v>
      </c>
      <c r="L30" s="34">
        <v>21</v>
      </c>
      <c r="M30" s="34">
        <f>G30*(1+L30/100)</f>
        <v>0</v>
      </c>
      <c r="N30" s="35" t="s">
        <v>60</v>
      </c>
      <c r="O30" s="34" t="s">
        <v>43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 t="s">
        <v>44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outlineLevel="1" x14ac:dyDescent="0.2">
      <c r="A31" s="15">
        <v>16</v>
      </c>
      <c r="B31" s="25" t="s">
        <v>78</v>
      </c>
      <c r="C31" s="44" t="s">
        <v>79</v>
      </c>
      <c r="D31" s="27" t="s">
        <v>77</v>
      </c>
      <c r="E31" s="30">
        <v>105</v>
      </c>
      <c r="F31" s="34"/>
      <c r="G31" s="34"/>
      <c r="H31" s="34">
        <v>0.16</v>
      </c>
      <c r="I31" s="34">
        <f>ROUND(E31*H31,2)</f>
        <v>16.8</v>
      </c>
      <c r="J31" s="34">
        <v>23.28</v>
      </c>
      <c r="K31" s="34">
        <f>ROUND(E31*J31,2)</f>
        <v>2444.4</v>
      </c>
      <c r="L31" s="34">
        <v>21</v>
      </c>
      <c r="M31" s="34">
        <f>G31*(1+L31/100)</f>
        <v>0</v>
      </c>
      <c r="N31" s="35" t="s">
        <v>60</v>
      </c>
      <c r="O31" s="34" t="s">
        <v>43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 t="s">
        <v>44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outlineLevel="1" x14ac:dyDescent="0.2">
      <c r="A32" s="15">
        <v>17</v>
      </c>
      <c r="B32" s="25" t="s">
        <v>80</v>
      </c>
      <c r="C32" s="44" t="s">
        <v>81</v>
      </c>
      <c r="D32" s="27" t="s">
        <v>63</v>
      </c>
      <c r="E32" s="30">
        <v>1</v>
      </c>
      <c r="F32" s="34"/>
      <c r="G32" s="34"/>
      <c r="H32" s="34">
        <v>896</v>
      </c>
      <c r="I32" s="34">
        <f>ROUND(E32*H32,2)</f>
        <v>896</v>
      </c>
      <c r="J32" s="34">
        <v>0</v>
      </c>
      <c r="K32" s="34">
        <f>ROUND(E32*J32,2)</f>
        <v>0</v>
      </c>
      <c r="L32" s="34">
        <v>21</v>
      </c>
      <c r="M32" s="34">
        <f>G32*(1+L32/100)</f>
        <v>0</v>
      </c>
      <c r="N32" s="35" t="s">
        <v>71</v>
      </c>
      <c r="O32" s="34" t="s">
        <v>43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 t="s">
        <v>72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outlineLevel="1" x14ac:dyDescent="0.2">
      <c r="A33" s="15">
        <v>18</v>
      </c>
      <c r="B33" s="25" t="s">
        <v>82</v>
      </c>
      <c r="C33" s="44" t="s">
        <v>83</v>
      </c>
      <c r="D33" s="27" t="s">
        <v>63</v>
      </c>
      <c r="E33" s="30">
        <v>19.127500000000001</v>
      </c>
      <c r="F33" s="34"/>
      <c r="G33" s="34"/>
      <c r="H33" s="34">
        <v>2240</v>
      </c>
      <c r="I33" s="34">
        <f>ROUND(E33*H33,2)</f>
        <v>42845.599999999999</v>
      </c>
      <c r="J33" s="34">
        <v>0</v>
      </c>
      <c r="K33" s="34">
        <f>ROUND(E33*J33,2)</f>
        <v>0</v>
      </c>
      <c r="L33" s="34">
        <v>21</v>
      </c>
      <c r="M33" s="34">
        <f>G33*(1+L33/100)</f>
        <v>0</v>
      </c>
      <c r="N33" s="35" t="s">
        <v>71</v>
      </c>
      <c r="O33" s="34" t="s">
        <v>43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 t="s">
        <v>72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x14ac:dyDescent="0.2">
      <c r="A34" s="21" t="s">
        <v>37</v>
      </c>
      <c r="B34" s="26" t="s">
        <v>16</v>
      </c>
      <c r="C34" s="45" t="s">
        <v>17</v>
      </c>
      <c r="D34" s="28"/>
      <c r="E34" s="31"/>
      <c r="F34" s="36"/>
      <c r="G34" s="36"/>
      <c r="H34" s="36"/>
      <c r="I34" s="36">
        <f>SUM(I35:I43)</f>
        <v>23778.859999999997</v>
      </c>
      <c r="J34" s="36"/>
      <c r="K34" s="36">
        <f>SUM(K35:K43)</f>
        <v>18762.62</v>
      </c>
      <c r="L34" s="36"/>
      <c r="M34" s="36">
        <f>SUM(M35:M43)</f>
        <v>0</v>
      </c>
      <c r="N34" s="37"/>
      <c r="O34" s="36"/>
      <c r="AA34" t="s">
        <v>38</v>
      </c>
    </row>
    <row r="35" spans="1:56" outlineLevel="1" x14ac:dyDescent="0.2">
      <c r="A35" s="15">
        <v>19</v>
      </c>
      <c r="B35" s="25" t="s">
        <v>84</v>
      </c>
      <c r="C35" s="44" t="s">
        <v>85</v>
      </c>
      <c r="D35" s="27" t="s">
        <v>86</v>
      </c>
      <c r="E35" s="30">
        <v>1</v>
      </c>
      <c r="F35" s="34"/>
      <c r="G35" s="34"/>
      <c r="H35" s="34">
        <v>0</v>
      </c>
      <c r="I35" s="34">
        <f t="shared" ref="I35:I43" si="0">ROUND(E35*H35,2)</f>
        <v>0</v>
      </c>
      <c r="J35" s="34">
        <v>5000</v>
      </c>
      <c r="K35" s="34">
        <f t="shared" ref="K35:K43" si="1">ROUND(E35*J35,2)</f>
        <v>5000</v>
      </c>
      <c r="L35" s="34">
        <v>21</v>
      </c>
      <c r="M35" s="34">
        <f t="shared" ref="M35:M43" si="2">G35*(1+L35/100)</f>
        <v>0</v>
      </c>
      <c r="N35" s="35" t="s">
        <v>60</v>
      </c>
      <c r="O35" s="34" t="s">
        <v>87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 t="s">
        <v>44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outlineLevel="1" x14ac:dyDescent="0.2">
      <c r="A36" s="15">
        <v>20</v>
      </c>
      <c r="B36" s="25" t="s">
        <v>88</v>
      </c>
      <c r="C36" s="44" t="s">
        <v>89</v>
      </c>
      <c r="D36" s="27" t="s">
        <v>77</v>
      </c>
      <c r="E36" s="30">
        <v>105</v>
      </c>
      <c r="F36" s="34"/>
      <c r="G36" s="34"/>
      <c r="H36" s="34">
        <v>2.3199999999999998</v>
      </c>
      <c r="I36" s="34">
        <f t="shared" si="0"/>
        <v>243.6</v>
      </c>
      <c r="J36" s="34">
        <v>16.920000000000002</v>
      </c>
      <c r="K36" s="34">
        <f t="shared" si="1"/>
        <v>1776.6</v>
      </c>
      <c r="L36" s="34">
        <v>21</v>
      </c>
      <c r="M36" s="34">
        <f t="shared" si="2"/>
        <v>0</v>
      </c>
      <c r="N36" s="35" t="s">
        <v>60</v>
      </c>
      <c r="O36" s="34" t="s">
        <v>43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 t="s">
        <v>44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outlineLevel="1" x14ac:dyDescent="0.2">
      <c r="A37" s="15">
        <v>21</v>
      </c>
      <c r="B37" s="25" t="s">
        <v>90</v>
      </c>
      <c r="C37" s="44" t="s">
        <v>91</v>
      </c>
      <c r="D37" s="27" t="s">
        <v>92</v>
      </c>
      <c r="E37" s="30">
        <v>2</v>
      </c>
      <c r="F37" s="34"/>
      <c r="G37" s="34"/>
      <c r="H37" s="34">
        <v>69.569999999999993</v>
      </c>
      <c r="I37" s="34">
        <f t="shared" si="0"/>
        <v>139.13999999999999</v>
      </c>
      <c r="J37" s="34">
        <v>397.86</v>
      </c>
      <c r="K37" s="34">
        <f t="shared" si="1"/>
        <v>795.72</v>
      </c>
      <c r="L37" s="34">
        <v>21</v>
      </c>
      <c r="M37" s="34">
        <f t="shared" si="2"/>
        <v>0</v>
      </c>
      <c r="N37" s="35" t="s">
        <v>60</v>
      </c>
      <c r="O37" s="34" t="s">
        <v>43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 t="s">
        <v>44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</row>
    <row r="38" spans="1:56" outlineLevel="1" x14ac:dyDescent="0.2">
      <c r="A38" s="15">
        <v>22</v>
      </c>
      <c r="B38" s="25" t="s">
        <v>93</v>
      </c>
      <c r="C38" s="44" t="s">
        <v>94</v>
      </c>
      <c r="D38" s="27" t="s">
        <v>63</v>
      </c>
      <c r="E38" s="30">
        <v>3</v>
      </c>
      <c r="F38" s="34"/>
      <c r="G38" s="34"/>
      <c r="H38" s="34">
        <v>1610.63</v>
      </c>
      <c r="I38" s="34">
        <f t="shared" si="0"/>
        <v>4831.8900000000003</v>
      </c>
      <c r="J38" s="34">
        <v>3519.37</v>
      </c>
      <c r="K38" s="34">
        <f t="shared" si="1"/>
        <v>10558.11</v>
      </c>
      <c r="L38" s="34">
        <v>21</v>
      </c>
      <c r="M38" s="34">
        <f t="shared" si="2"/>
        <v>0</v>
      </c>
      <c r="N38" s="35" t="s">
        <v>60</v>
      </c>
      <c r="O38" s="34" t="s">
        <v>43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 t="s">
        <v>44</v>
      </c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</row>
    <row r="39" spans="1:56" ht="22.5" outlineLevel="1" x14ac:dyDescent="0.2">
      <c r="A39" s="15">
        <v>23</v>
      </c>
      <c r="B39" s="25" t="s">
        <v>95</v>
      </c>
      <c r="C39" s="44" t="s">
        <v>96</v>
      </c>
      <c r="D39" s="27" t="s">
        <v>63</v>
      </c>
      <c r="E39" s="30">
        <v>3</v>
      </c>
      <c r="F39" s="34"/>
      <c r="G39" s="34"/>
      <c r="H39" s="34">
        <v>1225.33</v>
      </c>
      <c r="I39" s="34">
        <f t="shared" si="0"/>
        <v>3675.99</v>
      </c>
      <c r="J39" s="34">
        <v>210.73</v>
      </c>
      <c r="K39" s="34">
        <f t="shared" si="1"/>
        <v>632.19000000000005</v>
      </c>
      <c r="L39" s="34">
        <v>21</v>
      </c>
      <c r="M39" s="34">
        <f t="shared" si="2"/>
        <v>0</v>
      </c>
      <c r="N39" s="35" t="s">
        <v>60</v>
      </c>
      <c r="O39" s="34" t="s">
        <v>43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 t="s">
        <v>44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56" outlineLevel="1" x14ac:dyDescent="0.2">
      <c r="A40" s="15">
        <v>24</v>
      </c>
      <c r="B40" s="25" t="s">
        <v>97</v>
      </c>
      <c r="C40" s="44" t="s">
        <v>98</v>
      </c>
      <c r="D40" s="27" t="s">
        <v>63</v>
      </c>
      <c r="E40" s="30">
        <v>1</v>
      </c>
      <c r="F40" s="34"/>
      <c r="G40" s="34"/>
      <c r="H40" s="34">
        <v>102.51</v>
      </c>
      <c r="I40" s="34">
        <f t="shared" si="0"/>
        <v>102.51</v>
      </c>
      <c r="J40" s="34">
        <v>0</v>
      </c>
      <c r="K40" s="34">
        <f t="shared" si="1"/>
        <v>0</v>
      </c>
      <c r="L40" s="34">
        <v>21</v>
      </c>
      <c r="M40" s="34">
        <f t="shared" si="2"/>
        <v>0</v>
      </c>
      <c r="N40" s="35" t="s">
        <v>71</v>
      </c>
      <c r="O40" s="34" t="s">
        <v>43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 t="s">
        <v>72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56" outlineLevel="1" x14ac:dyDescent="0.2">
      <c r="A41" s="15">
        <v>25</v>
      </c>
      <c r="B41" s="25" t="s">
        <v>99</v>
      </c>
      <c r="C41" s="44" t="s">
        <v>100</v>
      </c>
      <c r="D41" s="27" t="s">
        <v>63</v>
      </c>
      <c r="E41" s="30">
        <v>2</v>
      </c>
      <c r="F41" s="34"/>
      <c r="G41" s="34"/>
      <c r="H41" s="34">
        <v>329.5</v>
      </c>
      <c r="I41" s="34">
        <f t="shared" si="0"/>
        <v>659</v>
      </c>
      <c r="J41" s="34">
        <v>0</v>
      </c>
      <c r="K41" s="34">
        <f t="shared" si="1"/>
        <v>0</v>
      </c>
      <c r="L41" s="34">
        <v>21</v>
      </c>
      <c r="M41" s="34">
        <f t="shared" si="2"/>
        <v>0</v>
      </c>
      <c r="N41" s="35" t="s">
        <v>71</v>
      </c>
      <c r="O41" s="34" t="s">
        <v>43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 t="s">
        <v>72</v>
      </c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</row>
    <row r="42" spans="1:56" outlineLevel="1" x14ac:dyDescent="0.2">
      <c r="A42" s="15">
        <v>26</v>
      </c>
      <c r="B42" s="25" t="s">
        <v>101</v>
      </c>
      <c r="C42" s="44" t="s">
        <v>102</v>
      </c>
      <c r="D42" s="27"/>
      <c r="E42" s="30">
        <v>3</v>
      </c>
      <c r="F42" s="34"/>
      <c r="G42" s="34"/>
      <c r="H42" s="34">
        <v>3882.81</v>
      </c>
      <c r="I42" s="34">
        <f t="shared" si="0"/>
        <v>11648.43</v>
      </c>
      <c r="J42" s="34">
        <v>0</v>
      </c>
      <c r="K42" s="34">
        <f t="shared" si="1"/>
        <v>0</v>
      </c>
      <c r="L42" s="34">
        <v>21</v>
      </c>
      <c r="M42" s="34">
        <f t="shared" si="2"/>
        <v>0</v>
      </c>
      <c r="N42" s="35"/>
      <c r="O42" s="34" t="s">
        <v>87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 t="s">
        <v>72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</row>
    <row r="43" spans="1:56" outlineLevel="1" x14ac:dyDescent="0.2">
      <c r="A43" s="15">
        <v>27</v>
      </c>
      <c r="B43" s="25" t="s">
        <v>103</v>
      </c>
      <c r="C43" s="44" t="s">
        <v>104</v>
      </c>
      <c r="D43" s="27" t="s">
        <v>63</v>
      </c>
      <c r="E43" s="30">
        <v>3</v>
      </c>
      <c r="F43" s="34"/>
      <c r="G43" s="34"/>
      <c r="H43" s="34">
        <v>826.1</v>
      </c>
      <c r="I43" s="34">
        <f t="shared" si="0"/>
        <v>2478.3000000000002</v>
      </c>
      <c r="J43" s="34">
        <v>0</v>
      </c>
      <c r="K43" s="34">
        <f t="shared" si="1"/>
        <v>0</v>
      </c>
      <c r="L43" s="34">
        <v>21</v>
      </c>
      <c r="M43" s="34">
        <f t="shared" si="2"/>
        <v>0</v>
      </c>
      <c r="N43" s="35"/>
      <c r="O43" s="34" t="s">
        <v>87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 t="s">
        <v>72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</row>
    <row r="44" spans="1:56" x14ac:dyDescent="0.2">
      <c r="A44" s="21" t="s">
        <v>37</v>
      </c>
      <c r="B44" s="26" t="s">
        <v>18</v>
      </c>
      <c r="C44" s="45" t="s">
        <v>19</v>
      </c>
      <c r="D44" s="28"/>
      <c r="E44" s="31"/>
      <c r="F44" s="36"/>
      <c r="G44" s="36"/>
      <c r="H44" s="36"/>
      <c r="I44" s="36">
        <f>SUM(I45:I45)</f>
        <v>0</v>
      </c>
      <c r="J44" s="36"/>
      <c r="K44" s="36">
        <f>SUM(K45:K45)</f>
        <v>12995.76</v>
      </c>
      <c r="L44" s="36"/>
      <c r="M44" s="36">
        <f>SUM(M45:M45)</f>
        <v>0</v>
      </c>
      <c r="N44" s="37"/>
      <c r="O44" s="36"/>
      <c r="AA44" t="s">
        <v>38</v>
      </c>
    </row>
    <row r="45" spans="1:56" ht="22.5" outlineLevel="1" x14ac:dyDescent="0.2">
      <c r="A45" s="38">
        <v>28</v>
      </c>
      <c r="B45" s="39" t="s">
        <v>105</v>
      </c>
      <c r="C45" s="46" t="s">
        <v>106</v>
      </c>
      <c r="D45" s="40" t="s">
        <v>107</v>
      </c>
      <c r="E45" s="41">
        <v>168.88579999999999</v>
      </c>
      <c r="F45" s="42"/>
      <c r="G45" s="42"/>
      <c r="H45" s="42">
        <v>0</v>
      </c>
      <c r="I45" s="42">
        <f>ROUND(E45*H45,2)</f>
        <v>0</v>
      </c>
      <c r="J45" s="42">
        <v>76.95</v>
      </c>
      <c r="K45" s="42">
        <f>ROUND(E45*J45,2)</f>
        <v>12995.76</v>
      </c>
      <c r="L45" s="42">
        <v>21</v>
      </c>
      <c r="M45" s="42">
        <f>G45*(1+L45/100)</f>
        <v>0</v>
      </c>
      <c r="N45" s="43" t="s">
        <v>60</v>
      </c>
      <c r="O45" s="42" t="s">
        <v>43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 t="s">
        <v>108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x14ac:dyDescent="0.2">
      <c r="A46" s="38">
        <v>29</v>
      </c>
      <c r="B46" s="39"/>
      <c r="C46" s="46" t="s">
        <v>117</v>
      </c>
      <c r="D46" s="40" t="s">
        <v>118</v>
      </c>
      <c r="E46" s="41">
        <v>10</v>
      </c>
      <c r="F46" s="42"/>
      <c r="G46" s="42"/>
      <c r="H46" s="1"/>
      <c r="I46" s="1"/>
      <c r="J46" s="1"/>
      <c r="K46" s="1"/>
      <c r="L46" s="1"/>
      <c r="M46" s="1"/>
      <c r="N46" s="1"/>
      <c r="O46" s="1"/>
      <c r="Y46">
        <v>15</v>
      </c>
      <c r="Z46">
        <v>21</v>
      </c>
    </row>
    <row r="47" spans="1:56" x14ac:dyDescent="0.2">
      <c r="A47" s="38">
        <v>30</v>
      </c>
      <c r="B47" s="39"/>
      <c r="C47" s="46"/>
      <c r="D47" s="40"/>
      <c r="E47" s="41"/>
      <c r="F47" s="42"/>
      <c r="G47" s="42"/>
      <c r="AA47" t="s">
        <v>109</v>
      </c>
    </row>
    <row r="48" spans="1:56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  <row r="52" spans="4:4" x14ac:dyDescent="0.2">
      <c r="D52" s="9"/>
    </row>
    <row r="53" spans="4:4" x14ac:dyDescent="0.2">
      <c r="D53" s="9"/>
    </row>
    <row r="54" spans="4:4" x14ac:dyDescent="0.2">
      <c r="D54" s="9"/>
    </row>
    <row r="55" spans="4:4" x14ac:dyDescent="0.2">
      <c r="D55" s="9"/>
    </row>
    <row r="56" spans="4:4" x14ac:dyDescent="0.2">
      <c r="D56" s="9"/>
    </row>
    <row r="57" spans="4:4" x14ac:dyDescent="0.2">
      <c r="D57" s="9"/>
    </row>
    <row r="58" spans="4:4" x14ac:dyDescent="0.2">
      <c r="D58" s="9"/>
    </row>
    <row r="59" spans="4:4" x14ac:dyDescent="0.2">
      <c r="D59" s="9"/>
    </row>
    <row r="60" spans="4:4" x14ac:dyDescent="0.2">
      <c r="D60" s="9"/>
    </row>
    <row r="61" spans="4:4" x14ac:dyDescent="0.2">
      <c r="D61" s="9"/>
    </row>
    <row r="62" spans="4:4" x14ac:dyDescent="0.2">
      <c r="D62" s="9"/>
    </row>
    <row r="63" spans="4:4" x14ac:dyDescent="0.2">
      <c r="D63" s="9"/>
    </row>
    <row r="64" spans="4:4" x14ac:dyDescent="0.2">
      <c r="D64" s="9"/>
    </row>
    <row r="65" spans="4:4" x14ac:dyDescent="0.2">
      <c r="D65" s="9"/>
    </row>
    <row r="66" spans="4:4" x14ac:dyDescent="0.2">
      <c r="D66" s="9"/>
    </row>
    <row r="67" spans="4:4" x14ac:dyDescent="0.2">
      <c r="D67" s="9"/>
    </row>
    <row r="68" spans="4:4" x14ac:dyDescent="0.2">
      <c r="D68" s="9"/>
    </row>
    <row r="69" spans="4:4" x14ac:dyDescent="0.2">
      <c r="D69" s="9"/>
    </row>
    <row r="70" spans="4:4" x14ac:dyDescent="0.2">
      <c r="D70" s="9"/>
    </row>
    <row r="71" spans="4:4" x14ac:dyDescent="0.2">
      <c r="D71" s="9"/>
    </row>
    <row r="72" spans="4:4" x14ac:dyDescent="0.2">
      <c r="D72" s="9"/>
    </row>
    <row r="73" spans="4:4" x14ac:dyDescent="0.2">
      <c r="D73" s="9"/>
    </row>
    <row r="74" spans="4:4" x14ac:dyDescent="0.2">
      <c r="D74" s="9"/>
    </row>
    <row r="75" spans="4:4" x14ac:dyDescent="0.2">
      <c r="D75" s="9"/>
    </row>
    <row r="76" spans="4:4" x14ac:dyDescent="0.2">
      <c r="D76" s="9"/>
    </row>
    <row r="77" spans="4:4" x14ac:dyDescent="0.2">
      <c r="D77" s="9"/>
    </row>
    <row r="78" spans="4:4" x14ac:dyDescent="0.2">
      <c r="D78" s="9"/>
    </row>
    <row r="79" spans="4:4" x14ac:dyDescent="0.2">
      <c r="D79" s="9"/>
    </row>
    <row r="80" spans="4:4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1 F00000778 Pol</vt:lpstr>
      <vt:lpstr>'1 F00000778 Pol'!Oblast_tisku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Kuchařová</dc:creator>
  <cp:lastModifiedBy>Jiří Juřena</cp:lastModifiedBy>
  <cp:lastPrinted>2014-07-30T09:13:08Z</cp:lastPrinted>
  <dcterms:created xsi:type="dcterms:W3CDTF">2009-04-08T07:15:50Z</dcterms:created>
  <dcterms:modified xsi:type="dcterms:W3CDTF">2014-07-30T14:04:56Z</dcterms:modified>
</cp:coreProperties>
</file>