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IO 202" sheetId="11" r:id="rId5"/>
    <sheet name="IO 202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'IO 202 01 Pol'!$A$1:$I$141</definedName>
    <definedName name="_xlnm.Print_Area" localSheetId="4">'Rekapitulace Objekt IO 202'!$A$1:$H$31</definedName>
    <definedName name="_xlnm.Print_Area" localSheetId="1">Stavba!$A$1:$J$34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45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N141" i="12" l="1"/>
  <c r="O23" i="11" s="1"/>
  <c r="H27" i="11" s="1"/>
  <c r="AK140" i="12"/>
  <c r="AL140" i="12"/>
  <c r="BA136" i="12"/>
  <c r="BA131" i="12"/>
  <c r="AZ74" i="12"/>
  <c r="BA63" i="12"/>
  <c r="AZ10" i="12"/>
  <c r="G11" i="12"/>
  <c r="AO141" i="12" s="1"/>
  <c r="P23" i="11" s="1"/>
  <c r="H29" i="11" s="1"/>
  <c r="G23" i="12"/>
  <c r="G24" i="12"/>
  <c r="G26" i="12"/>
  <c r="G29" i="12"/>
  <c r="G36" i="12"/>
  <c r="G42" i="12"/>
  <c r="G43" i="12"/>
  <c r="G46" i="12"/>
  <c r="G50" i="12"/>
  <c r="G59" i="12"/>
  <c r="G62" i="12"/>
  <c r="G75" i="12"/>
  <c r="G81" i="12"/>
  <c r="G82" i="12"/>
  <c r="G84" i="12"/>
  <c r="G89" i="12"/>
  <c r="F86" i="12" s="1"/>
  <c r="G95" i="12"/>
  <c r="G98" i="12"/>
  <c r="G104" i="12"/>
  <c r="G107" i="12"/>
  <c r="G109" i="12"/>
  <c r="G111" i="12"/>
  <c r="G113" i="12"/>
  <c r="G119" i="12"/>
  <c r="G123" i="12"/>
  <c r="G127" i="12"/>
  <c r="G130" i="12"/>
  <c r="G135" i="12"/>
  <c r="F132" i="12" s="1"/>
  <c r="D24" i="11"/>
  <c r="B7" i="11"/>
  <c r="B6" i="11"/>
  <c r="C1" i="11"/>
  <c r="B1" i="11"/>
  <c r="B1" i="9"/>
  <c r="C1" i="9"/>
  <c r="B7" i="9"/>
  <c r="B6" i="9"/>
  <c r="F115" i="12" l="1"/>
  <c r="F8" i="12"/>
  <c r="F92" i="12"/>
  <c r="P26" i="11"/>
  <c r="P23" i="1" s="1"/>
  <c r="J29" i="1" s="1"/>
  <c r="J30" i="1" s="1"/>
  <c r="H30" i="11"/>
  <c r="O26" i="11"/>
  <c r="O23" i="1" s="1"/>
  <c r="J27" i="1" s="1"/>
  <c r="J28" i="1" s="1"/>
  <c r="H28" i="11"/>
  <c r="G141" i="12" l="1"/>
  <c r="H23" i="11" s="1"/>
  <c r="H24" i="11" s="1"/>
  <c r="J23" i="1" s="1"/>
  <c r="J24" i="1" s="1"/>
  <c r="D8" i="1" s="1"/>
  <c r="J31" i="1"/>
  <c r="H31" i="11"/>
</calcChain>
</file>

<file path=xl/sharedStrings.xml><?xml version="1.0" encoding="utf-8"?>
<sst xmlns="http://schemas.openxmlformats.org/spreadsheetml/2006/main" count="385" uniqueCount="245">
  <si>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</si>
  <si>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</si>
  <si>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</si>
  <si>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</si>
  <si>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</si>
  <si>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</si>
  <si>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</si>
  <si>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</si>
  <si>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</si>
  <si>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</si>
  <si>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</si>
  <si>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</si>
  <si>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</si>
  <si>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</si>
  <si>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</si>
  <si>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</si>
  <si>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</si>
  <si>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</si>
  <si>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</si>
  <si>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</si>
  <si>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</si>
  <si>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</si>
  <si>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</si>
  <si>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</si>
  <si>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</si>
  <si>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</si>
  <si>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</si>
  <si>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</si>
  <si>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</si>
  <si>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</si>
  <si>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</si>
  <si>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</si>
  <si>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</si>
  <si>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</si>
  <si>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</si>
  <si>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</si>
  <si>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</si>
  <si>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</si>
  <si>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</si>
  <si>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</si>
  <si>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</si>
  <si>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</si>
  <si>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16070</t>
  </si>
  <si>
    <t>Multifunkční areál - Zubří</t>
  </si>
  <si>
    <t>Inženýrský objekt</t>
  </si>
  <si>
    <t>IO 202</t>
  </si>
  <si>
    <t>Přípojka splaškové kanalizace</t>
  </si>
  <si>
    <t>827.21.A2.1.1</t>
  </si>
  <si>
    <t>Celkem za stavbu</t>
  </si>
  <si>
    <t>Rekapitulace DPH</t>
  </si>
  <si>
    <t>Základ pro DPH</t>
  </si>
  <si>
    <t>%</t>
  </si>
  <si>
    <t>DPH</t>
  </si>
  <si>
    <t>Celkem za stavbu s DPH</t>
  </si>
  <si>
    <t>827</t>
  </si>
  <si>
    <t>Vedení trubní dálková  přípojná</t>
  </si>
  <si>
    <t>827.2</t>
  </si>
  <si>
    <t>Kanalizace trubní</t>
  </si>
  <si>
    <t>827.21</t>
  </si>
  <si>
    <t>sítě kanalizační</t>
  </si>
  <si>
    <t>827.21.A</t>
  </si>
  <si>
    <t>profil potrubí DN do 1000 mm</t>
  </si>
  <si>
    <t>827.21.A2</t>
  </si>
  <si>
    <t>Profil potrubí DN do 200 mm</t>
  </si>
  <si>
    <t>827.21.A2.1</t>
  </si>
  <si>
    <t>potrubí z trub z plastických hmot a sklolaminátu</t>
  </si>
  <si>
    <t>novostavba objektu</t>
  </si>
  <si>
    <t>Rozsah:</t>
  </si>
  <si>
    <t>m</t>
  </si>
  <si>
    <t>Rekapitulace soupisů náležejících k objektu</t>
  </si>
  <si>
    <t>Soupis</t>
  </si>
  <si>
    <t>Cena (Kč)</t>
  </si>
  <si>
    <t>01</t>
  </si>
  <si>
    <t>Stavební rozpočet</t>
  </si>
  <si>
    <t>Celkem objekt</t>
  </si>
  <si>
    <t>Celkem za objekt s DPH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</si>
  <si>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</si>
  <si>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</si>
  <si>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</si>
  <si>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</si>
  <si>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</si>
  <si>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</si>
  <si>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</si>
  <si>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</si>
  <si>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</si>
  <si>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</si>
  <si>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</si>
  <si>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...do 100 m3, v hornině 3, hloubení strojně </t>
  </si>
  <si>
    <t>m3</t>
  </si>
  <si>
    <t>800-1</t>
  </si>
  <si>
    <t>RTS</t>
  </si>
  <si>
    <t>Začátek provozního součtu</t>
  </si>
  <si>
    <t xml:space="preserve">  COH/H/102 : </t>
  </si>
  <si>
    <t xml:space="preserve">  S2 : </t>
  </si>
  <si>
    <t xml:space="preserve">  28,00*1,00*(2,73+1,75)/2</t>
  </si>
  <si>
    <t xml:space="preserve">  šachty : </t>
  </si>
  <si>
    <t xml:space="preserve">  1,80*(1,80-1,00)*(2,13+1,75)</t>
  </si>
  <si>
    <t xml:space="preserve">  přípojky : </t>
  </si>
  <si>
    <t xml:space="preserve">  8,50*0,80*1,80</t>
  </si>
  <si>
    <t xml:space="preserve">  Mezisoučet</t>
  </si>
  <si>
    <t>Konec provozního součtu</t>
  </si>
  <si>
    <t>80,5472*0,50</t>
  </si>
  <si>
    <t>132201219R00</t>
  </si>
  <si>
    <t>...Příplatek za lepivost - hloubení rýh 200cm v hor.3</t>
  </si>
  <si>
    <t>132301211R00</t>
  </si>
  <si>
    <t xml:space="preserve">...do 100 m3, v hornině 4, hloubení strojně </t>
  </si>
  <si>
    <t>132301219R00</t>
  </si>
  <si>
    <t>...Příplatek za lepivost - hloubení rýh 200cm v hor.4</t>
  </si>
  <si>
    <t>151 10 Zřízení pažení a rozepření stěn rýh</t>
  </si>
  <si>
    <t>pro podzemní vedení pro všechny šířky rýhy,</t>
  </si>
  <si>
    <t>151201101R00</t>
  </si>
  <si>
    <t>...Pažení a rozepření stěn rýh - zátažné - hl. do 2 m</t>
  </si>
  <si>
    <t>m2</t>
  </si>
  <si>
    <t xml:space="preserve">COH/H/102 : </t>
  </si>
  <si>
    <t xml:space="preserve">S2 : </t>
  </si>
  <si>
    <t xml:space="preserve">šachty : </t>
  </si>
  <si>
    <t>(1,80-1,00)*(2,13+1,75)*2</t>
  </si>
  <si>
    <t xml:space="preserve">přípojky : </t>
  </si>
  <si>
    <t>8,50*1,80*2</t>
  </si>
  <si>
    <t>151201102R00</t>
  </si>
  <si>
    <t>...Pažení a rozepření stěn rýh - zátažné - hl. do 4 m</t>
  </si>
  <si>
    <t>28,00*(2,73+1,75)/2*2</t>
  </si>
  <si>
    <t>151 11 Odstranění pažení a rozepření rýh</t>
  </si>
  <si>
    <t>pro podzemní vedení s uložením materiálu na vzdálenost do 3 m od kraje výkopu,</t>
  </si>
  <si>
    <t>151201111R00</t>
  </si>
  <si>
    <t>...Odstranění pažení stěn rýh - zátažné - hl. do 2 m</t>
  </si>
  <si>
    <t>151201112R00</t>
  </si>
  <si>
    <t>...Odstranění pažení stěn rýh - zátažné - hl. do 4 m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</si>
  <si>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</si>
  <si>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</si>
  <si>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</si>
  <si>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...z horniny 1 až 4, při hloubce výkopu přes 1 do 2,5 m</t>
  </si>
  <si>
    <t>80,5472*0,55</t>
  </si>
  <si>
    <t>162 10 Vodorovné přemístění výkopku</t>
  </si>
  <si>
    <t>po suchu, bez ohledu na druh dopravního prostředku, bez naložení výkopku, avšak se složením bez rozhrnutí,</t>
  </si>
  <si>
    <t>162601102R00</t>
  </si>
  <si>
    <t>...Vodorovné přemístění výkopku z hor.1-4 do 5000 m</t>
  </si>
  <si>
    <t xml:space="preserve">ck : </t>
  </si>
  <si>
    <t>80,5472</t>
  </si>
  <si>
    <t xml:space="preserve">odpočet : </t>
  </si>
  <si>
    <t>-62,50</t>
  </si>
  <si>
    <t xml:space="preserve">šd pod zp : </t>
  </si>
  <si>
    <t>28,00*0,80*1,08</t>
  </si>
  <si>
    <t>171 20 Uložení sypaniny na skládku nebo do násypů nezhut.</t>
  </si>
  <si>
    <t>nebo na skládku s rozprostřením sypaniny ve vrstvách a s hrubým urovnáním,</t>
  </si>
  <si>
    <t>171201201R00</t>
  </si>
  <si>
    <t>...Uložení sypaniny na skl.-modelace na výšku přes 2m</t>
  </si>
  <si>
    <t>174 10-11 Zásyp sypaninou se zhutněním</t>
  </si>
  <si>
    <t>z jakékoliv horniny s uložením výkopku po vrstvách,</t>
  </si>
  <si>
    <t>174101101R00</t>
  </si>
  <si>
    <t>...Zásyp jam, rýh, šachet se zhutněním</t>
  </si>
  <si>
    <t>včetně strojního přemístění materiálu pro zásyp ze vzdálenosti do 10 m od okraje zásypu</t>
  </si>
  <si>
    <t xml:space="preserve">lože : </t>
  </si>
  <si>
    <t>-2,80</t>
  </si>
  <si>
    <t xml:space="preserve">obsyp : </t>
  </si>
  <si>
    <t>-14,00</t>
  </si>
  <si>
    <t>-3,14*0,32*0,32*(2,13+1,75)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</si>
  <si>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</si>
  <si>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</si>
  <si>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</si>
  <si>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...Obsyp potrubí bez prohození sypaniny</t>
  </si>
  <si>
    <t>28,00*1,00*0,50</t>
  </si>
  <si>
    <t>Mezisoučet</t>
  </si>
  <si>
    <t>-3,14*0,10*0,10*28,00</t>
  </si>
  <si>
    <t>199 Poplatky za skládku</t>
  </si>
  <si>
    <t>199000002R00</t>
  </si>
  <si>
    <t>...Poplatek za skládku horniny 1- 4</t>
  </si>
  <si>
    <t>58337310R</t>
  </si>
  <si>
    <t>Štěrkopísek frakce 0-4 tř.B</t>
  </si>
  <si>
    <t>T</t>
  </si>
  <si>
    <t>SPCM</t>
  </si>
  <si>
    <t>13,12*1,90</t>
  </si>
  <si>
    <t>58344197R</t>
  </si>
  <si>
    <t>Štěrkodrtě frakce 0-63 A</t>
  </si>
  <si>
    <t>28,00*0,80*1,08*2,00</t>
  </si>
  <si>
    <t>45</t>
  </si>
  <si>
    <t>Podkladní a vedlejší konstrukce</t>
  </si>
  <si>
    <t>451 Lože pod potrubí, stoky a drobné objekty</t>
  </si>
  <si>
    <t>v otevřeném výkopu,</t>
  </si>
  <si>
    <t>451573111R00</t>
  </si>
  <si>
    <t>...Lože pod potrubí ze štěrkopísku do 63 mm</t>
  </si>
  <si>
    <t>827-1</t>
  </si>
  <si>
    <t>28,00*1,00*0,10</t>
  </si>
  <si>
    <t>87</t>
  </si>
  <si>
    <t>Potrubí z trub z plastických hmot</t>
  </si>
  <si>
    <t>871 3 Montáž potrubí z trub z plastů těsněných gumovým kroužkem</t>
  </si>
  <si>
    <t>v otevřeném výkopu ve sklonu do 20 %,</t>
  </si>
  <si>
    <t>871313121R00</t>
  </si>
  <si>
    <t>...Montáž trub z plastu, gumový kroužek, DN 150</t>
  </si>
  <si>
    <t xml:space="preserve">výpis odboček : </t>
  </si>
  <si>
    <t>2,50+1,50+1,50+1,50+1,50</t>
  </si>
  <si>
    <t>871353121R00</t>
  </si>
  <si>
    <t>...Montáž trub z plastu, gumový kroužek, DN 200</t>
  </si>
  <si>
    <t xml:space="preserve">TZ : </t>
  </si>
  <si>
    <t>28,00</t>
  </si>
  <si>
    <t>877 35-3 Montáž tvarovek na potrubí z trub z plastů těsněných gumovým kroužkem</t>
  </si>
  <si>
    <t>877 35-31 odbočných</t>
  </si>
  <si>
    <t>877353121R00</t>
  </si>
  <si>
    <t>...Montáž tvarovek odboč. plast. gum. kroužek DN 200</t>
  </si>
  <si>
    <t>kus</t>
  </si>
  <si>
    <t>3,00+3,00</t>
  </si>
  <si>
    <t>28611260.AR</t>
  </si>
  <si>
    <t>Trubka kanalizační KGEM SN 8 PVC 160x4,7x1000</t>
  </si>
  <si>
    <t>8,50*1,093</t>
  </si>
  <si>
    <t>28611265.AR</t>
  </si>
  <si>
    <t>Trubka kanalizační KGEM SN 8 PVC 200x5,9x5000</t>
  </si>
  <si>
    <t>28,00/5,00*1,093</t>
  </si>
  <si>
    <t>28651662.AR</t>
  </si>
  <si>
    <t>Koleno kanalizační KGB 160/ 45° PVC</t>
  </si>
  <si>
    <t>3,00*1,01</t>
  </si>
  <si>
    <t>28651708.AR</t>
  </si>
  <si>
    <t>Odbočka kanalizační KGEA 200/ 160/45° PVC</t>
  </si>
  <si>
    <t>89</t>
  </si>
  <si>
    <t>Ostatní konstrukce na trubním vedení</t>
  </si>
  <si>
    <t>892 5 Zkoušky těsnosti kanalizačního potrubí</t>
  </si>
  <si>
    <t>vodou nebo vzduchem,</t>
  </si>
  <si>
    <t>892 53 zabezpečení konců a zkouška vzduchem kanalizačního potrubí</t>
  </si>
  <si>
    <t>892575111R00</t>
  </si>
  <si>
    <t>...do DN 200 mm</t>
  </si>
  <si>
    <t>úsek</t>
  </si>
  <si>
    <t>2,00</t>
  </si>
  <si>
    <t>892 85 Kamerové prohlídky potrubí</t>
  </si>
  <si>
    <t>892855112R00</t>
  </si>
  <si>
    <t>...do 50 m</t>
  </si>
  <si>
    <t>899 72 Výstražné fólie</t>
  </si>
  <si>
    <t>899711122R00</t>
  </si>
  <si>
    <t>...Fólie výstražná z PVC, šířka 30 cm</t>
  </si>
  <si>
    <t>894 43 Šachty plastové</t>
  </si>
  <si>
    <t>894 43-2 plastové šachty z dílců</t>
  </si>
  <si>
    <t>894431423RDB</t>
  </si>
  <si>
    <t>...Šachta D 600 mm, dl.šach.roury 2,00 m, sběrná, dno KG D 315 mm, poklop litina 40t</t>
  </si>
  <si>
    <t>AP-HSV</t>
  </si>
  <si>
    <t>Plastové dno, šachta z korugované trouby, těsnění, teleskopický adaptér, rám do teleskopu, poklop litinový.</t>
  </si>
  <si>
    <t>99</t>
  </si>
  <si>
    <t>Staveništní přesun hmot</t>
  </si>
  <si>
    <t>998 27-61 Přesun hmot pro trubní vedení z trub plastových nebo sklolaminátových</t>
  </si>
  <si>
    <t>vodovodu nebo kanalizace ražené nebo hloubené (827 1.1, 827 1.9, 827 2.1, 827 2.9), drobných objektů</t>
  </si>
  <si>
    <t>998276101R00</t>
  </si>
  <si>
    <t>...Přesun hmot, trubní vedení plastová, otevř. výkop</t>
  </si>
  <si>
    <t>t</t>
  </si>
  <si>
    <t>na vzdálenost 15 m od hrany výkopu nebo od okraje šachty</t>
  </si>
  <si>
    <t xml:space="preserve">Hmotnosti z položek s pořadovými čísly: : </t>
  </si>
  <si>
    <t xml:space="preserve">5,6,15,16,17,19,20,21,22,23,24,25, : </t>
  </si>
  <si>
    <t>Součet: : 79.12581</t>
  </si>
  <si>
    <t>Celkem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</si>
</sst>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4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38" xfId="0" applyBorder="1" applyAlignment="1"/>
    <xf numFmtId="0" fontId="0" fillId="0" borderId="40" xfId="0" applyBorder="1" applyAlignment="1"/>
    <xf numFmtId="0" fontId="0" fillId="0" borderId="47" xfId="0" applyBorder="1"/>
    <xf numFmtId="0" fontId="0" fillId="0" borderId="46" xfId="0" applyBorder="1"/>
    <xf numFmtId="0" fontId="0" fillId="0" borderId="48" xfId="0" applyBorder="1"/>
    <xf numFmtId="4" fontId="0" fillId="0" borderId="50" xfId="0" applyNumberFormat="1" applyBorder="1" applyAlignment="1">
      <alignment shrinkToFit="1"/>
    </xf>
    <xf numFmtId="4" fontId="0" fillId="0" borderId="49" xfId="0" applyNumberFormat="1" applyBorder="1" applyAlignment="1">
      <alignment shrinkToFit="1"/>
    </xf>
    <xf numFmtId="0" fontId="0" fillId="4" borderId="51" xfId="0" applyFill="1" applyBorder="1"/>
    <xf numFmtId="0" fontId="14" fillId="4" borderId="52" xfId="0" applyFont="1" applyFill="1" applyBorder="1"/>
    <xf numFmtId="0" fontId="0" fillId="4" borderId="52" xfId="0" applyFill="1" applyBorder="1"/>
    <xf numFmtId="0" fontId="0" fillId="4" borderId="53" xfId="0" applyFill="1" applyBorder="1" applyAlignment="1"/>
    <xf numFmtId="0" fontId="0" fillId="4" borderId="52" xfId="0" applyFill="1" applyBorder="1" applyAlignment="1"/>
    <xf numFmtId="4" fontId="15" fillId="4" borderId="54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8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4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1" xfId="0" applyNumberFormat="1" applyFont="1" applyBorder="1"/>
    <xf numFmtId="164" fontId="7" fillId="0" borderId="29" xfId="0" applyNumberFormat="1" applyFont="1" applyBorder="1"/>
    <xf numFmtId="0" fontId="7" fillId="4" borderId="62" xfId="0" applyFont="1" applyFill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164" fontId="7" fillId="4" borderId="66" xfId="0" applyNumberFormat="1" applyFont="1" applyFill="1" applyBorder="1"/>
    <xf numFmtId="0" fontId="7" fillId="4" borderId="55" xfId="0" applyFont="1" applyFill="1" applyBorder="1"/>
    <xf numFmtId="0" fontId="7" fillId="4" borderId="67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68" xfId="0" applyFont="1" applyFill="1" applyBorder="1"/>
    <xf numFmtId="164" fontId="7" fillId="4" borderId="57" xfId="0" applyNumberFormat="1" applyFont="1" applyFill="1" applyBorder="1"/>
    <xf numFmtId="0" fontId="7" fillId="0" borderId="44" xfId="0" applyFont="1" applyBorder="1"/>
    <xf numFmtId="0" fontId="7" fillId="0" borderId="45" xfId="0" applyFont="1" applyBorder="1"/>
    <xf numFmtId="0" fontId="7" fillId="0" borderId="38" xfId="0" applyFont="1" applyBorder="1"/>
    <xf numFmtId="0" fontId="7" fillId="0" borderId="40" xfId="0" applyFont="1" applyBorder="1"/>
    <xf numFmtId="0" fontId="7" fillId="0" borderId="47" xfId="0" applyFont="1" applyBorder="1"/>
    <xf numFmtId="0" fontId="7" fillId="0" borderId="46" xfId="0" applyFont="1" applyBorder="1"/>
    <xf numFmtId="0" fontId="7" fillId="0" borderId="48" xfId="0" applyFont="1" applyBorder="1"/>
    <xf numFmtId="4" fontId="7" fillId="0" borderId="50" xfId="0" applyNumberFormat="1" applyFont="1" applyBorder="1"/>
    <xf numFmtId="4" fontId="7" fillId="0" borderId="49" xfId="0" applyNumberFormat="1" applyFont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4" fontId="15" fillId="4" borderId="54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8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69" xfId="0" applyFill="1" applyBorder="1" applyAlignment="1">
      <alignment vertical="top"/>
    </xf>
    <xf numFmtId="0" fontId="0" fillId="4" borderId="70" xfId="0" applyFill="1" applyBorder="1" applyAlignment="1">
      <alignment horizontal="center" vertical="top" shrinkToFit="1"/>
    </xf>
    <xf numFmtId="165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horizontal="left" vertical="top" wrapText="1"/>
    </xf>
    <xf numFmtId="4" fontId="0" fillId="4" borderId="72" xfId="0" applyNumberFormat="1" applyFill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24" fillId="0" borderId="0" xfId="0" applyNumberFormat="1" applyFont="1" applyAlignment="1">
      <alignment wrapText="1"/>
    </xf>
    <xf numFmtId="0" fontId="0" fillId="4" borderId="71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8" fillId="0" borderId="41" xfId="0" applyFont="1" applyBorder="1" applyAlignment="1">
      <alignment vertical="top" shrinkToFit="1"/>
    </xf>
    <xf numFmtId="0" fontId="19" fillId="0" borderId="41" xfId="0" applyNumberFormat="1" applyFont="1" applyBorder="1" applyAlignment="1">
      <alignment vertical="top" wrapText="1" shrinkToFit="1"/>
    </xf>
    <xf numFmtId="0" fontId="20" fillId="0" borderId="41" xfId="0" applyNumberFormat="1" applyFont="1" applyBorder="1" applyAlignment="1">
      <alignment vertical="top" wrapText="1" shrinkToFit="1"/>
    </xf>
    <xf numFmtId="0" fontId="21" fillId="0" borderId="41" xfId="0" applyNumberFormat="1" applyFont="1" applyBorder="1" applyAlignment="1">
      <alignment vertical="top" wrapText="1" shrinkToFit="1"/>
    </xf>
    <xf numFmtId="0" fontId="23" fillId="0" borderId="41" xfId="0" applyNumberFormat="1" applyFont="1" applyBorder="1" applyAlignment="1">
      <alignment vertical="top" wrapText="1" shrinkToFit="1"/>
    </xf>
    <xf numFmtId="165" fontId="0" fillId="4" borderId="42" xfId="0" applyNumberFormat="1" applyFill="1" applyBorder="1" applyAlignment="1">
      <alignment vertical="top" shrinkToFit="1"/>
    </xf>
    <xf numFmtId="165" fontId="18" fillId="0" borderId="41" xfId="0" applyNumberFormat="1" applyFont="1" applyBorder="1" applyAlignment="1">
      <alignment vertical="top" shrinkToFit="1"/>
    </xf>
    <xf numFmtId="165" fontId="19" fillId="0" borderId="41" xfId="0" applyNumberFormat="1" applyFont="1" applyBorder="1" applyAlignment="1">
      <alignment vertical="top" wrapText="1" shrinkToFit="1"/>
    </xf>
    <xf numFmtId="165" fontId="20" fillId="0" borderId="41" xfId="0" applyNumberFormat="1" applyFont="1" applyBorder="1" applyAlignment="1">
      <alignment vertical="top" wrapText="1" shrinkToFit="1"/>
    </xf>
    <xf numFmtId="165" fontId="21" fillId="0" borderId="41" xfId="0" applyNumberFormat="1" applyFont="1" applyBorder="1" applyAlignment="1">
      <alignment vertical="top" wrapText="1" shrinkToFit="1"/>
    </xf>
    <xf numFmtId="165" fontId="23" fillId="0" borderId="41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0" fontId="0" fillId="4" borderId="48" xfId="0" applyFill="1" applyBorder="1" applyAlignment="1">
      <alignment vertical="top"/>
    </xf>
    <xf numFmtId="0" fontId="18" fillId="0" borderId="46" xfId="0" applyFont="1" applyBorder="1" applyAlignment="1">
      <alignment vertical="top"/>
    </xf>
    <xf numFmtId="4" fontId="0" fillId="4" borderId="73" xfId="0" applyNumberFormat="1" applyFill="1" applyBorder="1" applyAlignment="1">
      <alignment vertical="top" shrinkToFit="1"/>
    </xf>
    <xf numFmtId="4" fontId="18" fillId="0" borderId="74" xfId="0" applyNumberFormat="1" applyFont="1" applyBorder="1" applyAlignment="1">
      <alignment vertical="top" shrinkToFit="1"/>
    </xf>
    <xf numFmtId="4" fontId="0" fillId="4" borderId="69" xfId="0" applyNumberFormat="1" applyFill="1" applyBorder="1" applyAlignment="1">
      <alignment vertical="top"/>
    </xf>
    <xf numFmtId="0" fontId="0" fillId="4" borderId="70" xfId="0" applyFill="1" applyBorder="1" applyAlignment="1">
      <alignment vertical="top" wrapText="1"/>
    </xf>
    <xf numFmtId="0" fontId="0" fillId="4" borderId="62" xfId="0" applyFill="1" applyBorder="1" applyAlignment="1">
      <alignment vertical="top"/>
    </xf>
    <xf numFmtId="49" fontId="0" fillId="4" borderId="63" xfId="0" applyNumberFormat="1" applyFill="1" applyBorder="1" applyAlignment="1">
      <alignment vertical="top"/>
    </xf>
    <xf numFmtId="4" fontId="0" fillId="0" borderId="75" xfId="0" applyNumberFormat="1" applyBorder="1" applyAlignment="1">
      <alignment vertical="top"/>
    </xf>
    <xf numFmtId="4" fontId="0" fillId="0" borderId="76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1" fillId="0" borderId="77" xfId="0" applyNumberFormat="1" applyFont="1" applyBorder="1" applyAlignment="1">
      <alignment vertical="top" wrapText="1" shrinkToFit="1"/>
    </xf>
    <xf numFmtId="165" fontId="21" fillId="0" borderId="77" xfId="0" applyNumberFormat="1" applyFont="1" applyBorder="1" applyAlignment="1">
      <alignment vertical="top" wrapText="1" shrinkToFit="1"/>
    </xf>
    <xf numFmtId="4" fontId="18" fillId="0" borderId="7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8" xfId="0" applyNumberFormat="1" applyFont="1" applyBorder="1" applyAlignment="1">
      <alignment vertical="top" shrinkToFit="1"/>
    </xf>
    <xf numFmtId="0" fontId="16" fillId="4" borderId="58" xfId="0" applyFont="1" applyFill="1" applyBorder="1"/>
    <xf numFmtId="49" fontId="16" fillId="4" borderId="59" xfId="0" applyNumberFormat="1" applyFont="1" applyFill="1" applyBorder="1"/>
    <xf numFmtId="0" fontId="16" fillId="4" borderId="59" xfId="0" applyFont="1" applyFill="1" applyBorder="1"/>
    <xf numFmtId="4" fontId="16" fillId="4" borderId="6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19" fillId="0" borderId="41" xfId="0" applyNumberFormat="1" applyFont="1" applyBorder="1" applyAlignment="1">
      <alignment horizontal="left" vertical="top" wrapText="1"/>
    </xf>
    <xf numFmtId="0" fontId="19" fillId="0" borderId="41" xfId="0" quotePrefix="1" applyNumberFormat="1" applyFont="1" applyBorder="1" applyAlignment="1">
      <alignment horizontal="left" vertical="top" wrapText="1"/>
    </xf>
    <xf numFmtId="0" fontId="20" fillId="0" borderId="41" xfId="0" quotePrefix="1" applyNumberFormat="1" applyFont="1" applyBorder="1" applyAlignment="1">
      <alignment horizontal="left" vertical="top" wrapText="1"/>
    </xf>
    <xf numFmtId="0" fontId="21" fillId="0" borderId="41" xfId="0" quotePrefix="1" applyNumberFormat="1" applyFont="1" applyBorder="1" applyAlignment="1">
      <alignment horizontal="left" vertical="top" wrapText="1"/>
    </xf>
    <xf numFmtId="0" fontId="23" fillId="0" borderId="41" xfId="0" quotePrefix="1" applyNumberFormat="1" applyFont="1" applyBorder="1" applyAlignment="1">
      <alignment horizontal="left" vertical="top" wrapText="1"/>
    </xf>
    <xf numFmtId="0" fontId="21" fillId="0" borderId="77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6" fillId="4" borderId="59" xfId="0" applyNumberFormat="1" applyFont="1" applyFill="1" applyBorder="1" applyAlignment="1">
      <alignment horizontal="left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18" fillId="0" borderId="43" xfId="0" applyNumberFormat="1" applyFont="1" applyBorder="1" applyAlignment="1">
      <alignment vertical="top" wrapText="1"/>
    </xf>
    <xf numFmtId="0" fontId="18" fillId="0" borderId="43" xfId="0" applyNumberFormat="1" applyFont="1" applyBorder="1" applyAlignment="1">
      <alignment horizontal="left" vertical="top" wrapText="1"/>
    </xf>
    <xf numFmtId="0" fontId="18" fillId="0" borderId="44" xfId="0" applyNumberFormat="1" applyFont="1" applyBorder="1" applyAlignment="1">
      <alignment vertical="top" wrapText="1" shrinkToFit="1"/>
    </xf>
    <xf numFmtId="165" fontId="18" fillId="0" borderId="44" xfId="0" applyNumberFormat="1" applyFont="1" applyBorder="1" applyAlignment="1">
      <alignment vertical="top" wrapText="1" shrinkToFit="1"/>
    </xf>
    <xf numFmtId="4" fontId="18" fillId="0" borderId="44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22" fillId="0" borderId="37" xfId="0" applyNumberFormat="1" applyFont="1" applyBorder="1" applyAlignment="1">
      <alignment horizontal="left" vertical="top" wrapText="1"/>
    </xf>
    <xf numFmtId="0" fontId="22" fillId="0" borderId="0" xfId="0" applyNumberFormat="1" applyFont="1" applyBorder="1" applyAlignment="1">
      <alignment vertical="top" wrapText="1" shrinkToFit="1"/>
    </xf>
    <xf numFmtId="165" fontId="22" fillId="0" borderId="0" xfId="0" applyNumberFormat="1" applyFont="1" applyBorder="1" applyAlignment="1">
      <alignment vertical="top" wrapText="1" shrinkToFit="1"/>
    </xf>
    <xf numFmtId="4" fontId="22" fillId="0" borderId="0" xfId="0" applyNumberFormat="1" applyFont="1" applyBorder="1" applyAlignment="1">
      <alignment vertical="top" wrapText="1" shrinkToFit="1"/>
    </xf>
    <xf numFmtId="4" fontId="22" fillId="0" borderId="38" xfId="0" applyNumberFormat="1" applyFont="1" applyBorder="1" applyAlignment="1">
      <alignment vertical="top" wrapText="1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="60" zoomScaleNormal="100"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36" t="s">
        <v>0</v>
      </c>
      <c r="C5" s="236"/>
      <c r="D5" s="236"/>
      <c r="E5" s="236"/>
      <c r="F5" s="236"/>
      <c r="G5" s="237"/>
      <c r="H5" s="15"/>
    </row>
    <row r="6" spans="1:8" x14ac:dyDescent="0.2">
      <c r="A6" s="20" t="s">
        <v>6</v>
      </c>
      <c r="B6" s="238"/>
      <c r="C6" s="238"/>
      <c r="D6" s="238"/>
      <c r="E6" s="238"/>
      <c r="F6" s="238"/>
      <c r="G6" s="239"/>
      <c r="H6" s="15"/>
    </row>
    <row r="7" spans="1:8" x14ac:dyDescent="0.2">
      <c r="A7" s="20" t="s">
        <v>7</v>
      </c>
      <c r="B7" s="238"/>
      <c r="C7" s="238"/>
      <c r="D7" s="238"/>
      <c r="E7" s="238"/>
      <c r="F7" s="238"/>
      <c r="G7" s="239"/>
      <c r="H7" s="15"/>
    </row>
    <row r="8" spans="1:8" x14ac:dyDescent="0.2">
      <c r="A8" s="20" t="s">
        <v>8</v>
      </c>
      <c r="B8" s="238"/>
      <c r="C8" s="238"/>
      <c r="D8" s="238"/>
      <c r="E8" s="238"/>
      <c r="F8" s="238"/>
      <c r="G8" s="239"/>
      <c r="H8" s="15"/>
    </row>
    <row r="9" spans="1:8" x14ac:dyDescent="0.2">
      <c r="A9" s="20" t="s">
        <v>9</v>
      </c>
      <c r="B9" s="238"/>
      <c r="C9" s="238"/>
      <c r="D9" s="238"/>
      <c r="E9" s="238"/>
      <c r="F9" s="238"/>
      <c r="G9" s="239"/>
      <c r="H9" s="15"/>
    </row>
    <row r="10" spans="1:8" x14ac:dyDescent="0.2">
      <c r="A10" s="20" t="s">
        <v>10</v>
      </c>
      <c r="B10" s="238"/>
      <c r="C10" s="238"/>
      <c r="D10" s="238"/>
      <c r="E10" s="238"/>
      <c r="F10" s="238"/>
      <c r="G10" s="239"/>
      <c r="H10" s="15"/>
    </row>
    <row r="11" spans="1:8" x14ac:dyDescent="0.2">
      <c r="A11" s="20" t="s">
        <v>11</v>
      </c>
      <c r="B11" s="228"/>
      <c r="C11" s="228"/>
      <c r="D11" s="228"/>
      <c r="E11" s="228"/>
      <c r="F11" s="228"/>
      <c r="G11" s="229"/>
      <c r="H11" s="15"/>
    </row>
    <row r="12" spans="1:8" x14ac:dyDescent="0.2">
      <c r="A12" s="20" t="s">
        <v>12</v>
      </c>
      <c r="B12" s="230"/>
      <c r="C12" s="231"/>
      <c r="D12" s="231"/>
      <c r="E12" s="231"/>
      <c r="F12" s="231"/>
      <c r="G12" s="232"/>
      <c r="H12" s="15"/>
    </row>
    <row r="13" spans="1:8" ht="13.5" thickBot="1" x14ac:dyDescent="0.25">
      <c r="A13" s="21" t="s">
        <v>13</v>
      </c>
      <c r="B13" s="233"/>
      <c r="C13" s="233"/>
      <c r="D13" s="233"/>
      <c r="E13" s="233"/>
      <c r="F13" s="233"/>
      <c r="G13" s="234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35" t="s">
        <v>41</v>
      </c>
      <c r="B17" s="235"/>
      <c r="C17" s="235"/>
      <c r="D17" s="235"/>
      <c r="E17" s="235"/>
      <c r="F17" s="235"/>
      <c r="G17" s="235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31"/>
  <sheetViews>
    <sheetView showGridLines="0" view="pageBreakPreview" topLeftCell="B1" zoomScale="75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79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0"/>
      <c r="B21" s="81" t="s">
        <v>20</v>
      </c>
      <c r="C21" s="82"/>
      <c r="D21" s="82"/>
      <c r="E21" s="83"/>
      <c r="F21" s="84"/>
      <c r="G21" s="84"/>
      <c r="H21" s="89" t="s">
        <v>21</v>
      </c>
      <c r="I21" s="90" t="s">
        <v>22</v>
      </c>
      <c r="J21" s="91" t="s">
        <v>23</v>
      </c>
    </row>
    <row r="22" spans="1:16" x14ac:dyDescent="0.2">
      <c r="A22" s="86"/>
      <c r="B22" s="86" t="s">
        <v>44</v>
      </c>
      <c r="C22" s="87"/>
      <c r="D22" s="87"/>
      <c r="E22" s="87"/>
      <c r="F22" s="87"/>
      <c r="G22" s="88"/>
      <c r="H22" s="92"/>
      <c r="I22" s="93">
        <v>1</v>
      </c>
      <c r="J22" s="94"/>
    </row>
    <row r="23" spans="1:16" x14ac:dyDescent="0.2">
      <c r="A23" s="86"/>
      <c r="B23" s="86" t="s">
        <v>45</v>
      </c>
      <c r="C23" s="87" t="s">
        <v>46</v>
      </c>
      <c r="D23" s="87"/>
      <c r="E23" s="87"/>
      <c r="F23" s="87"/>
      <c r="G23" s="88"/>
      <c r="H23" s="92" t="s">
        <v>47</v>
      </c>
      <c r="I23" s="93">
        <v>1</v>
      </c>
      <c r="J23" s="94">
        <f>'Rekapitulace Objekt IO 202'!H24</f>
        <v>0</v>
      </c>
      <c r="O23">
        <f>'Rekapitulace Objekt IO 202'!O26</f>
        <v>0</v>
      </c>
      <c r="P23">
        <f>'Rekapitulace Objekt IO 202'!P26</f>
        <v>0</v>
      </c>
    </row>
    <row r="24" spans="1:16" ht="25.5" customHeight="1" x14ac:dyDescent="0.25">
      <c r="A24" s="96"/>
      <c r="B24" s="240" t="s">
        <v>48</v>
      </c>
      <c r="C24" s="241"/>
      <c r="D24" s="241"/>
      <c r="E24" s="241"/>
      <c r="F24" s="97"/>
      <c r="G24" s="98"/>
      <c r="H24" s="99"/>
      <c r="I24" s="100"/>
      <c r="J24" s="95">
        <f>SUM(J22:J23)</f>
        <v>0</v>
      </c>
    </row>
    <row r="25" spans="1:16" ht="13.5" thickBot="1" x14ac:dyDescent="0.25">
      <c r="J25" s="85"/>
    </row>
    <row r="26" spans="1:16" x14ac:dyDescent="0.2">
      <c r="A26" s="112"/>
      <c r="B26" s="113" t="s">
        <v>49</v>
      </c>
      <c r="C26" s="114"/>
      <c r="D26" s="114"/>
      <c r="E26" s="114"/>
      <c r="F26" s="114"/>
      <c r="G26" s="115"/>
      <c r="H26" s="114"/>
      <c r="I26" s="116"/>
      <c r="J26" s="117" t="s">
        <v>23</v>
      </c>
    </row>
    <row r="27" spans="1:16" x14ac:dyDescent="0.2">
      <c r="A27" s="107"/>
      <c r="B27" s="102" t="s">
        <v>50</v>
      </c>
      <c r="C27" s="102"/>
      <c r="D27" s="102"/>
      <c r="E27" s="102">
        <v>15</v>
      </c>
      <c r="F27" s="102" t="s">
        <v>51</v>
      </c>
      <c r="G27" s="104"/>
      <c r="H27" s="102"/>
      <c r="I27" s="103"/>
      <c r="J27" s="110">
        <f>SUM(O23:O24)</f>
        <v>0</v>
      </c>
    </row>
    <row r="28" spans="1:16" x14ac:dyDescent="0.2">
      <c r="A28" s="108"/>
      <c r="B28" s="46" t="s">
        <v>52</v>
      </c>
      <c r="C28" s="46"/>
      <c r="D28" s="46"/>
      <c r="E28" s="46">
        <v>15</v>
      </c>
      <c r="F28" s="46" t="s">
        <v>51</v>
      </c>
      <c r="G28" s="105"/>
      <c r="H28" s="46"/>
      <c r="I28" s="101"/>
      <c r="J28" s="111">
        <f>J27*(E28/100)</f>
        <v>0</v>
      </c>
    </row>
    <row r="29" spans="1:16" x14ac:dyDescent="0.2">
      <c r="A29" s="108"/>
      <c r="B29" s="46" t="s">
        <v>50</v>
      </c>
      <c r="C29" s="46"/>
      <c r="D29" s="46"/>
      <c r="E29" s="46">
        <v>21</v>
      </c>
      <c r="F29" s="46" t="s">
        <v>51</v>
      </c>
      <c r="G29" s="105"/>
      <c r="H29" s="46"/>
      <c r="I29" s="101"/>
      <c r="J29" s="111">
        <f>SUM(P23:P24)</f>
        <v>0</v>
      </c>
    </row>
    <row r="30" spans="1:16" ht="13.5" thickBot="1" x14ac:dyDescent="0.25">
      <c r="A30" s="109"/>
      <c r="B30" s="39" t="s">
        <v>52</v>
      </c>
      <c r="C30" s="39"/>
      <c r="D30" s="39"/>
      <c r="E30" s="39">
        <v>21</v>
      </c>
      <c r="F30" s="39" t="s">
        <v>51</v>
      </c>
      <c r="G30" s="106"/>
      <c r="H30" s="46"/>
      <c r="I30" s="101"/>
      <c r="J30" s="111">
        <f>J29*(E30/100)</f>
        <v>0</v>
      </c>
    </row>
    <row r="31" spans="1:16" ht="16.5" thickBot="1" x14ac:dyDescent="0.25">
      <c r="A31" s="118"/>
      <c r="B31" s="119" t="s">
        <v>53</v>
      </c>
      <c r="C31" s="120"/>
      <c r="D31" s="120"/>
      <c r="E31" s="120"/>
      <c r="F31" s="120"/>
      <c r="G31" s="120"/>
      <c r="H31" s="121"/>
      <c r="I31" s="122"/>
      <c r="J31" s="123">
        <f>SUM(J27:J30)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8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243"/>
      <c r="D2" s="243"/>
      <c r="E2" s="243"/>
      <c r="F2" s="243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42" t="s">
        <v>17</v>
      </c>
      <c r="B4" s="242"/>
      <c r="C4" s="242"/>
      <c r="D4" s="242"/>
      <c r="E4" s="242"/>
      <c r="F4" s="242"/>
      <c r="G4" s="242"/>
      <c r="H4" s="242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44">
        <f>C2</f>
        <v>0</v>
      </c>
      <c r="C7" s="245"/>
      <c r="D7" s="245"/>
      <c r="E7" s="245"/>
      <c r="F7" s="245"/>
      <c r="G7" s="245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46" t="s">
        <v>30</v>
      </c>
      <c r="B1" s="246"/>
      <c r="C1" s="247"/>
      <c r="D1" s="246"/>
      <c r="E1" s="246"/>
      <c r="F1" s="246"/>
      <c r="G1" s="246"/>
    </row>
    <row r="2" spans="1:7" ht="13.5" thickTop="1" x14ac:dyDescent="0.2">
      <c r="A2" s="55" t="s">
        <v>31</v>
      </c>
      <c r="B2" s="56"/>
      <c r="C2" s="248"/>
      <c r="D2" s="248"/>
      <c r="E2" s="248"/>
      <c r="F2" s="248"/>
      <c r="G2" s="249"/>
    </row>
    <row r="3" spans="1:7" x14ac:dyDescent="0.2">
      <c r="A3" s="57" t="s">
        <v>32</v>
      </c>
      <c r="B3" s="58"/>
      <c r="C3" s="250"/>
      <c r="D3" s="250"/>
      <c r="E3" s="250"/>
      <c r="F3" s="250"/>
      <c r="G3" s="251"/>
    </row>
    <row r="4" spans="1:7" ht="13.5" thickBot="1" x14ac:dyDescent="0.25">
      <c r="A4" s="59" t="s">
        <v>33</v>
      </c>
      <c r="B4" s="60"/>
      <c r="C4" s="252"/>
      <c r="D4" s="252"/>
      <c r="E4" s="252"/>
      <c r="F4" s="252"/>
      <c r="G4" s="253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view="pageBreakPreview" zoomScale="60" zoomScaleNormal="10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9.7109375" customWidth="1"/>
    <col min="15" max="16" width="0" hidden="1" customWidth="1"/>
  </cols>
  <sheetData>
    <row r="1" spans="1:10" ht="13.9" customHeight="1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10" ht="13.9" customHeight="1" thickBot="1" x14ac:dyDescent="0.25">
      <c r="A2" s="25" t="s">
        <v>29</v>
      </c>
      <c r="B2" s="124" t="s">
        <v>45</v>
      </c>
      <c r="C2" s="254" t="s">
        <v>46</v>
      </c>
      <c r="D2" s="243"/>
      <c r="E2" s="243"/>
      <c r="F2" s="243"/>
      <c r="G2" s="26" t="s">
        <v>15</v>
      </c>
      <c r="H2" s="125" t="s">
        <v>47</v>
      </c>
    </row>
    <row r="3" spans="1:10" ht="13.9" customHeight="1" thickTop="1" x14ac:dyDescent="0.2">
      <c r="H3" s="35"/>
    </row>
    <row r="4" spans="1:10" ht="17.45" customHeight="1" x14ac:dyDescent="0.25">
      <c r="A4" s="242" t="s">
        <v>17</v>
      </c>
      <c r="B4" s="242"/>
      <c r="C4" s="242"/>
      <c r="D4" s="242"/>
      <c r="E4" s="242"/>
      <c r="F4" s="242"/>
      <c r="G4" s="242"/>
      <c r="H4" s="242"/>
    </row>
    <row r="5" spans="1:10" ht="13.15" customHeight="1" x14ac:dyDescent="0.2">
      <c r="H5" s="35"/>
    </row>
    <row r="6" spans="1:10" ht="15.6" customHeight="1" x14ac:dyDescent="0.25">
      <c r="A6" s="32" t="s">
        <v>25</v>
      </c>
      <c r="B6" s="29" t="str">
        <f>B2</f>
        <v>IO 202</v>
      </c>
      <c r="H6" s="35"/>
    </row>
    <row r="7" spans="1:10" ht="15.6" customHeight="1" x14ac:dyDescent="0.25">
      <c r="B7" s="244" t="str">
        <f>C2</f>
        <v>Přípojka splaškové kanalizace</v>
      </c>
      <c r="C7" s="245"/>
      <c r="D7" s="245"/>
      <c r="E7" s="245"/>
      <c r="F7" s="245"/>
      <c r="G7" s="245"/>
      <c r="H7" s="35"/>
    </row>
    <row r="8" spans="1:10" ht="13.15" customHeight="1" x14ac:dyDescent="0.2">
      <c r="H8" s="35"/>
    </row>
    <row r="9" spans="1:10" ht="12.75" customHeight="1" x14ac:dyDescent="0.2">
      <c r="A9" s="32" t="s">
        <v>28</v>
      </c>
      <c r="B9" s="126" t="s">
        <v>54</v>
      </c>
      <c r="C9" s="126" t="s">
        <v>55</v>
      </c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126" t="s">
        <v>56</v>
      </c>
      <c r="C10" s="126" t="s">
        <v>57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126" t="s">
        <v>58</v>
      </c>
      <c r="C11" s="126" t="s">
        <v>59</v>
      </c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126" t="s">
        <v>60</v>
      </c>
      <c r="C12" s="126" t="s">
        <v>61</v>
      </c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126" t="s">
        <v>62</v>
      </c>
      <c r="C13" s="126" t="s">
        <v>63</v>
      </c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126" t="s">
        <v>64</v>
      </c>
      <c r="C15" s="126" t="s">
        <v>65</v>
      </c>
      <c r="D15" s="32"/>
      <c r="E15" s="32"/>
      <c r="F15" s="32"/>
      <c r="G15" s="32"/>
      <c r="H15" s="36"/>
      <c r="I15" s="32"/>
      <c r="J15" s="32"/>
    </row>
    <row r="16" spans="1:10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16" ht="12.75" customHeight="1" x14ac:dyDescent="0.2">
      <c r="A17" s="32"/>
      <c r="B17" s="126" t="s">
        <v>47</v>
      </c>
      <c r="C17" s="126" t="s">
        <v>66</v>
      </c>
      <c r="D17" s="32"/>
      <c r="E17" s="32"/>
      <c r="F17" s="32"/>
      <c r="G17" s="32"/>
      <c r="H17" s="36"/>
      <c r="I17" s="32"/>
      <c r="J17" s="32"/>
    </row>
    <row r="18" spans="1:16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16" ht="12.75" customHeight="1" x14ac:dyDescent="0.2">
      <c r="A19" s="32" t="s">
        <v>67</v>
      </c>
      <c r="B19" s="127">
        <v>36.5</v>
      </c>
      <c r="C19" s="126" t="s">
        <v>68</v>
      </c>
      <c r="D19" s="32"/>
      <c r="E19" s="32"/>
      <c r="F19" s="32"/>
      <c r="G19" s="32"/>
      <c r="H19" s="36"/>
      <c r="I19" s="32"/>
      <c r="J19" s="32"/>
    </row>
    <row r="20" spans="1:16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16" ht="12.75" customHeight="1" thickBot="1" x14ac:dyDescent="0.25">
      <c r="A21" s="128" t="s">
        <v>69</v>
      </c>
      <c r="B21" s="129"/>
      <c r="C21" s="129"/>
      <c r="D21" s="129"/>
      <c r="E21" s="129"/>
      <c r="F21" s="129"/>
      <c r="G21" s="129"/>
      <c r="H21" s="130"/>
      <c r="I21" s="32"/>
      <c r="J21" s="32"/>
    </row>
    <row r="22" spans="1:16" ht="12.75" customHeight="1" x14ac:dyDescent="0.2">
      <c r="A22" s="138" t="s">
        <v>70</v>
      </c>
      <c r="B22" s="139"/>
      <c r="C22" s="140"/>
      <c r="D22" s="140"/>
      <c r="E22" s="140"/>
      <c r="F22" s="140"/>
      <c r="G22" s="141"/>
      <c r="H22" s="142" t="s">
        <v>71</v>
      </c>
      <c r="I22" s="32"/>
      <c r="J22" s="32"/>
    </row>
    <row r="23" spans="1:16" ht="12.75" customHeight="1" x14ac:dyDescent="0.2">
      <c r="A23" s="136" t="s">
        <v>72</v>
      </c>
      <c r="B23" s="134" t="s">
        <v>73</v>
      </c>
      <c r="C23" s="133"/>
      <c r="D23" s="133"/>
      <c r="E23" s="133"/>
      <c r="F23" s="133"/>
      <c r="G23" s="135"/>
      <c r="H23" s="137">
        <f>'IO 202 01 Pol'!G141</f>
        <v>0</v>
      </c>
      <c r="I23" s="32"/>
      <c r="J23" s="32"/>
      <c r="O23">
        <f>'IO 202 01 Pol'!AN141</f>
        <v>0</v>
      </c>
      <c r="P23">
        <f>'IO 202 01 Pol'!AO141</f>
        <v>0</v>
      </c>
    </row>
    <row r="24" spans="1:16" ht="12.75" customHeight="1" thickBot="1" x14ac:dyDescent="0.25">
      <c r="A24" s="143"/>
      <c r="B24" s="144" t="s">
        <v>74</v>
      </c>
      <c r="C24" s="145"/>
      <c r="D24" s="146" t="str">
        <f>B2</f>
        <v>IO 202</v>
      </c>
      <c r="E24" s="145"/>
      <c r="F24" s="145"/>
      <c r="G24" s="147"/>
      <c r="H24" s="148">
        <f>SUM(H23:H23)</f>
        <v>0</v>
      </c>
      <c r="I24" s="32"/>
      <c r="J24" s="32"/>
    </row>
    <row r="25" spans="1:16" ht="12.75" customHeight="1" thickBot="1" x14ac:dyDescent="0.25">
      <c r="A25" s="32"/>
      <c r="B25" s="32"/>
      <c r="C25" s="32"/>
      <c r="D25" s="32"/>
      <c r="E25" s="32"/>
      <c r="F25" s="32"/>
      <c r="G25" s="32"/>
      <c r="H25" s="127"/>
      <c r="I25" s="32"/>
      <c r="J25" s="32"/>
    </row>
    <row r="26" spans="1:16" ht="12.75" customHeight="1" x14ac:dyDescent="0.2">
      <c r="A26" s="158"/>
      <c r="B26" s="159"/>
      <c r="C26" s="159"/>
      <c r="D26" s="159"/>
      <c r="E26" s="160"/>
      <c r="F26" s="159"/>
      <c r="G26" s="159"/>
      <c r="H26" s="161" t="s">
        <v>49</v>
      </c>
      <c r="I26" s="32"/>
      <c r="J26" s="32"/>
      <c r="O26" s="35">
        <f>H27</f>
        <v>0</v>
      </c>
      <c r="P26" s="35">
        <f>H29</f>
        <v>0</v>
      </c>
    </row>
    <row r="27" spans="1:16" ht="12.75" customHeight="1" x14ac:dyDescent="0.2">
      <c r="A27" s="153" t="s">
        <v>50</v>
      </c>
      <c r="B27" s="149"/>
      <c r="C27" s="149"/>
      <c r="D27" s="149">
        <v>15</v>
      </c>
      <c r="E27" s="150" t="s">
        <v>51</v>
      </c>
      <c r="F27" s="149"/>
      <c r="G27" s="149"/>
      <c r="H27" s="156">
        <f>SUM(O22:O23)</f>
        <v>0</v>
      </c>
      <c r="I27" s="32"/>
      <c r="J27" s="32"/>
    </row>
    <row r="28" spans="1:16" ht="12.75" customHeight="1" x14ac:dyDescent="0.2">
      <c r="A28" s="154" t="s">
        <v>52</v>
      </c>
      <c r="B28" s="131"/>
      <c r="C28" s="131"/>
      <c r="D28" s="131">
        <v>15</v>
      </c>
      <c r="E28" s="151" t="s">
        <v>51</v>
      </c>
      <c r="F28" s="131"/>
      <c r="G28" s="131"/>
      <c r="H28" s="157">
        <f>H27*(D28/100)</f>
        <v>0</v>
      </c>
      <c r="I28" s="32"/>
      <c r="J28" s="32"/>
    </row>
    <row r="29" spans="1:16" ht="12.75" customHeight="1" x14ac:dyDescent="0.2">
      <c r="A29" s="154" t="s">
        <v>50</v>
      </c>
      <c r="B29" s="131"/>
      <c r="C29" s="131"/>
      <c r="D29" s="131">
        <v>21</v>
      </c>
      <c r="E29" s="151" t="s">
        <v>51</v>
      </c>
      <c r="F29" s="131"/>
      <c r="G29" s="131"/>
      <c r="H29" s="157">
        <f>SUM(P22:P23)</f>
        <v>0</v>
      </c>
      <c r="I29" s="32"/>
      <c r="J29" s="32"/>
    </row>
    <row r="30" spans="1:16" ht="12.75" customHeight="1" thickBot="1" x14ac:dyDescent="0.25">
      <c r="A30" s="155" t="s">
        <v>52</v>
      </c>
      <c r="B30" s="132"/>
      <c r="C30" s="132"/>
      <c r="D30" s="132">
        <v>21</v>
      </c>
      <c r="E30" s="152" t="s">
        <v>51</v>
      </c>
      <c r="F30" s="131"/>
      <c r="G30" s="131"/>
      <c r="H30" s="157">
        <f>H29*(D30/100)</f>
        <v>0</v>
      </c>
      <c r="I30" s="32"/>
      <c r="J30" s="32"/>
    </row>
    <row r="31" spans="1:16" ht="12.75" customHeight="1" thickBot="1" x14ac:dyDescent="0.25">
      <c r="A31" s="162" t="s">
        <v>75</v>
      </c>
      <c r="B31" s="163"/>
      <c r="C31" s="163"/>
      <c r="D31" s="163"/>
      <c r="E31" s="163"/>
      <c r="F31" s="164"/>
      <c r="G31" s="165"/>
      <c r="H31" s="166">
        <f>SUM(H27:H30)</f>
        <v>0</v>
      </c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scale="95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41"/>
  <sheetViews>
    <sheetView showGridLines="0" tabSelected="1" view="pageBreakPreview" zoomScale="60"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28515625" customWidth="1"/>
    <col min="53" max="53" width="98.5703125" customWidth="1"/>
  </cols>
  <sheetData>
    <row r="1" spans="1:60" ht="16.5" thickBot="1" x14ac:dyDescent="0.25">
      <c r="A1" s="246" t="s">
        <v>76</v>
      </c>
      <c r="B1" s="246"/>
      <c r="C1" s="247"/>
      <c r="D1" s="246"/>
      <c r="E1" s="246"/>
      <c r="F1" s="246"/>
      <c r="G1" s="246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274" t="s">
        <v>43</v>
      </c>
      <c r="D2" s="248"/>
      <c r="E2" s="248"/>
      <c r="F2" s="248"/>
      <c r="G2" s="249"/>
      <c r="H2" s="54"/>
      <c r="I2" s="54"/>
      <c r="J2" s="54"/>
    </row>
    <row r="3" spans="1:60" x14ac:dyDescent="0.2">
      <c r="A3" s="57" t="s">
        <v>32</v>
      </c>
      <c r="B3" s="58" t="s">
        <v>45</v>
      </c>
      <c r="C3" s="275" t="s">
        <v>46</v>
      </c>
      <c r="D3" s="250"/>
      <c r="E3" s="250"/>
      <c r="F3" s="250"/>
      <c r="G3" s="251"/>
      <c r="H3" s="54"/>
      <c r="I3" s="54"/>
      <c r="J3" s="54"/>
    </row>
    <row r="4" spans="1:60" ht="13.5" thickBot="1" x14ac:dyDescent="0.25">
      <c r="A4" s="167" t="s">
        <v>33</v>
      </c>
      <c r="B4" s="168" t="s">
        <v>72</v>
      </c>
      <c r="C4" s="276" t="s">
        <v>73</v>
      </c>
      <c r="D4" s="277"/>
      <c r="E4" s="277"/>
      <c r="F4" s="277"/>
      <c r="G4" s="278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69" t="s">
        <v>34</v>
      </c>
      <c r="B6" s="172" t="s">
        <v>35</v>
      </c>
      <c r="C6" s="173" t="s">
        <v>36</v>
      </c>
      <c r="D6" s="170" t="s">
        <v>37</v>
      </c>
      <c r="E6" s="171" t="s">
        <v>38</v>
      </c>
      <c r="F6" s="174" t="s">
        <v>39</v>
      </c>
      <c r="G6" s="201" t="s">
        <v>40</v>
      </c>
      <c r="H6" s="202" t="s">
        <v>77</v>
      </c>
      <c r="I6" s="178" t="s">
        <v>78</v>
      </c>
      <c r="J6" s="54"/>
    </row>
    <row r="7" spans="1:60" x14ac:dyDescent="0.2">
      <c r="A7" s="203"/>
      <c r="B7" s="204" t="s">
        <v>79</v>
      </c>
      <c r="C7" s="279" t="s">
        <v>80</v>
      </c>
      <c r="D7" s="279"/>
      <c r="E7" s="280"/>
      <c r="F7" s="281"/>
      <c r="G7" s="281"/>
      <c r="H7" s="205"/>
      <c r="I7" s="206"/>
      <c r="J7" s="54"/>
    </row>
    <row r="8" spans="1:60" x14ac:dyDescent="0.2">
      <c r="A8" s="197" t="s">
        <v>81</v>
      </c>
      <c r="B8" s="179" t="s">
        <v>82</v>
      </c>
      <c r="C8" s="218" t="s">
        <v>83</v>
      </c>
      <c r="D8" s="181"/>
      <c r="E8" s="187"/>
      <c r="F8" s="282">
        <f>SUM(G9:G85)</f>
        <v>0</v>
      </c>
      <c r="G8" s="283"/>
      <c r="H8" s="193"/>
      <c r="I8" s="199"/>
      <c r="J8" s="54"/>
    </row>
    <row r="9" spans="1:60" outlineLevel="1" x14ac:dyDescent="0.2">
      <c r="A9" s="198"/>
      <c r="B9" s="257" t="s">
        <v>84</v>
      </c>
      <c r="C9" s="258"/>
      <c r="D9" s="259"/>
      <c r="E9" s="260"/>
      <c r="F9" s="261"/>
      <c r="G9" s="262"/>
      <c r="H9" s="194"/>
      <c r="I9" s="200"/>
      <c r="J9" s="175"/>
      <c r="K9" s="176">
        <v>1</v>
      </c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</row>
    <row r="10" spans="1:60" ht="22.5" outlineLevel="1" x14ac:dyDescent="0.2">
      <c r="A10" s="198"/>
      <c r="B10" s="263" t="s">
        <v>85</v>
      </c>
      <c r="C10" s="264"/>
      <c r="D10" s="265"/>
      <c r="E10" s="266"/>
      <c r="F10" s="267"/>
      <c r="G10" s="268"/>
      <c r="H10" s="194"/>
      <c r="I10" s="200"/>
      <c r="J10" s="175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7" t="str">
        <f>B10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0" s="176"/>
      <c r="BB10" s="176"/>
      <c r="BC10" s="176"/>
      <c r="BD10" s="176"/>
      <c r="BE10" s="176"/>
      <c r="BF10" s="176"/>
      <c r="BG10" s="176"/>
      <c r="BH10" s="176"/>
    </row>
    <row r="11" spans="1:60" outlineLevel="1" x14ac:dyDescent="0.2">
      <c r="A11" s="198">
        <v>1</v>
      </c>
      <c r="B11" s="180" t="s">
        <v>86</v>
      </c>
      <c r="C11" s="219" t="s">
        <v>87</v>
      </c>
      <c r="D11" s="182" t="s">
        <v>88</v>
      </c>
      <c r="E11" s="188">
        <v>40.273600000000002</v>
      </c>
      <c r="F11" s="196"/>
      <c r="G11" s="195">
        <f>E11*F11</f>
        <v>0</v>
      </c>
      <c r="H11" s="194" t="s">
        <v>89</v>
      </c>
      <c r="I11" s="200" t="s">
        <v>90</v>
      </c>
      <c r="J11" s="175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>
        <v>21</v>
      </c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</row>
    <row r="12" spans="1:60" outlineLevel="1" x14ac:dyDescent="0.2">
      <c r="A12" s="198"/>
      <c r="B12" s="180"/>
      <c r="C12" s="220" t="s">
        <v>91</v>
      </c>
      <c r="D12" s="183"/>
      <c r="E12" s="189"/>
      <c r="F12" s="195"/>
      <c r="G12" s="195"/>
      <c r="H12" s="194"/>
      <c r="I12" s="200"/>
      <c r="J12" s="175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</row>
    <row r="13" spans="1:60" outlineLevel="1" x14ac:dyDescent="0.2">
      <c r="A13" s="198"/>
      <c r="B13" s="180"/>
      <c r="C13" s="221" t="s">
        <v>92</v>
      </c>
      <c r="D13" s="183"/>
      <c r="E13" s="189"/>
      <c r="F13" s="195"/>
      <c r="G13" s="195"/>
      <c r="H13" s="194"/>
      <c r="I13" s="200"/>
      <c r="J13" s="175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</row>
    <row r="14" spans="1:60" outlineLevel="1" x14ac:dyDescent="0.2">
      <c r="A14" s="198"/>
      <c r="B14" s="180"/>
      <c r="C14" s="221" t="s">
        <v>93</v>
      </c>
      <c r="D14" s="183"/>
      <c r="E14" s="189"/>
      <c r="F14" s="195"/>
      <c r="G14" s="195"/>
      <c r="H14" s="194"/>
      <c r="I14" s="200"/>
      <c r="J14" s="175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</row>
    <row r="15" spans="1:60" outlineLevel="1" x14ac:dyDescent="0.2">
      <c r="A15" s="198"/>
      <c r="B15" s="180"/>
      <c r="C15" s="221" t="s">
        <v>94</v>
      </c>
      <c r="D15" s="183"/>
      <c r="E15" s="189">
        <v>62.72</v>
      </c>
      <c r="F15" s="195"/>
      <c r="G15" s="195"/>
      <c r="H15" s="194"/>
      <c r="I15" s="200"/>
      <c r="J15" s="175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</row>
    <row r="16" spans="1:60" outlineLevel="1" x14ac:dyDescent="0.2">
      <c r="A16" s="198"/>
      <c r="B16" s="180"/>
      <c r="C16" s="221" t="s">
        <v>95</v>
      </c>
      <c r="D16" s="183"/>
      <c r="E16" s="189"/>
      <c r="F16" s="195"/>
      <c r="G16" s="195"/>
      <c r="H16" s="194"/>
      <c r="I16" s="200"/>
      <c r="J16" s="175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</row>
    <row r="17" spans="1:60" outlineLevel="1" x14ac:dyDescent="0.2">
      <c r="A17" s="198"/>
      <c r="B17" s="180"/>
      <c r="C17" s="221" t="s">
        <v>96</v>
      </c>
      <c r="D17" s="183"/>
      <c r="E17" s="189">
        <v>5.5872000000000002</v>
      </c>
      <c r="F17" s="195"/>
      <c r="G17" s="195"/>
      <c r="H17" s="194"/>
      <c r="I17" s="200"/>
      <c r="J17" s="175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</row>
    <row r="18" spans="1:60" outlineLevel="1" x14ac:dyDescent="0.2">
      <c r="A18" s="198"/>
      <c r="B18" s="180"/>
      <c r="C18" s="221" t="s">
        <v>97</v>
      </c>
      <c r="D18" s="183"/>
      <c r="E18" s="189"/>
      <c r="F18" s="195"/>
      <c r="G18" s="195"/>
      <c r="H18" s="194"/>
      <c r="I18" s="200"/>
      <c r="J18" s="175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</row>
    <row r="19" spans="1:60" outlineLevel="1" x14ac:dyDescent="0.2">
      <c r="A19" s="198"/>
      <c r="B19" s="180"/>
      <c r="C19" s="221" t="s">
        <v>98</v>
      </c>
      <c r="D19" s="183"/>
      <c r="E19" s="189">
        <v>12.24</v>
      </c>
      <c r="F19" s="195"/>
      <c r="G19" s="195"/>
      <c r="H19" s="194"/>
      <c r="I19" s="200"/>
      <c r="J19" s="175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</row>
    <row r="20" spans="1:60" outlineLevel="1" x14ac:dyDescent="0.2">
      <c r="A20" s="198"/>
      <c r="B20" s="180"/>
      <c r="C20" s="222" t="s">
        <v>99</v>
      </c>
      <c r="D20" s="184"/>
      <c r="E20" s="190">
        <v>80.547200000000004</v>
      </c>
      <c r="F20" s="195"/>
      <c r="G20" s="195"/>
      <c r="H20" s="194"/>
      <c r="I20" s="200"/>
      <c r="J20" s="175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</row>
    <row r="21" spans="1:60" outlineLevel="1" x14ac:dyDescent="0.2">
      <c r="A21" s="198"/>
      <c r="B21" s="180"/>
      <c r="C21" s="220" t="s">
        <v>100</v>
      </c>
      <c r="D21" s="183"/>
      <c r="E21" s="189"/>
      <c r="F21" s="195"/>
      <c r="G21" s="195"/>
      <c r="H21" s="194"/>
      <c r="I21" s="200"/>
      <c r="J21" s="175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</row>
    <row r="22" spans="1:60" outlineLevel="1" x14ac:dyDescent="0.2">
      <c r="A22" s="198"/>
      <c r="B22" s="180"/>
      <c r="C22" s="223" t="s">
        <v>101</v>
      </c>
      <c r="D22" s="185"/>
      <c r="E22" s="191">
        <v>40.273600000000002</v>
      </c>
      <c r="F22" s="195"/>
      <c r="G22" s="195"/>
      <c r="H22" s="194"/>
      <c r="I22" s="200"/>
      <c r="J22" s="175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</row>
    <row r="23" spans="1:60" outlineLevel="1" x14ac:dyDescent="0.2">
      <c r="A23" s="198">
        <v>2</v>
      </c>
      <c r="B23" s="180" t="s">
        <v>102</v>
      </c>
      <c r="C23" s="219" t="s">
        <v>103</v>
      </c>
      <c r="D23" s="182" t="s">
        <v>88</v>
      </c>
      <c r="E23" s="188">
        <v>40.273600000000002</v>
      </c>
      <c r="F23" s="196"/>
      <c r="G23" s="195">
        <f>E23*F23</f>
        <v>0</v>
      </c>
      <c r="H23" s="194" t="s">
        <v>89</v>
      </c>
      <c r="I23" s="200" t="s">
        <v>90</v>
      </c>
      <c r="J23" s="175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>
        <v>21</v>
      </c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</row>
    <row r="24" spans="1:60" outlineLevel="1" x14ac:dyDescent="0.2">
      <c r="A24" s="198">
        <v>3</v>
      </c>
      <c r="B24" s="180" t="s">
        <v>104</v>
      </c>
      <c r="C24" s="219" t="s">
        <v>105</v>
      </c>
      <c r="D24" s="182" t="s">
        <v>88</v>
      </c>
      <c r="E24" s="188">
        <v>40.273600000000002</v>
      </c>
      <c r="F24" s="196"/>
      <c r="G24" s="195">
        <f>E24*F24</f>
        <v>0</v>
      </c>
      <c r="H24" s="194" t="s">
        <v>89</v>
      </c>
      <c r="I24" s="200" t="s">
        <v>90</v>
      </c>
      <c r="J24" s="175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>
        <v>21</v>
      </c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</row>
    <row r="25" spans="1:60" outlineLevel="1" x14ac:dyDescent="0.2">
      <c r="A25" s="198"/>
      <c r="B25" s="180"/>
      <c r="C25" s="223" t="s">
        <v>101</v>
      </c>
      <c r="D25" s="185"/>
      <c r="E25" s="191">
        <v>40.273600000000002</v>
      </c>
      <c r="F25" s="195"/>
      <c r="G25" s="195"/>
      <c r="H25" s="194"/>
      <c r="I25" s="200"/>
      <c r="J25" s="175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</row>
    <row r="26" spans="1:60" outlineLevel="1" x14ac:dyDescent="0.2">
      <c r="A26" s="198">
        <v>4</v>
      </c>
      <c r="B26" s="180" t="s">
        <v>106</v>
      </c>
      <c r="C26" s="219" t="s">
        <v>107</v>
      </c>
      <c r="D26" s="182" t="s">
        <v>88</v>
      </c>
      <c r="E26" s="188">
        <v>40.273600000000002</v>
      </c>
      <c r="F26" s="196"/>
      <c r="G26" s="195">
        <f>E26*F26</f>
        <v>0</v>
      </c>
      <c r="H26" s="194" t="s">
        <v>89</v>
      </c>
      <c r="I26" s="200" t="s">
        <v>90</v>
      </c>
      <c r="J26" s="175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>
        <v>21</v>
      </c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</row>
    <row r="27" spans="1:60" outlineLevel="1" x14ac:dyDescent="0.2">
      <c r="A27" s="198"/>
      <c r="B27" s="263" t="s">
        <v>108</v>
      </c>
      <c r="C27" s="264"/>
      <c r="D27" s="265"/>
      <c r="E27" s="266"/>
      <c r="F27" s="267"/>
      <c r="G27" s="268"/>
      <c r="H27" s="194"/>
      <c r="I27" s="200"/>
      <c r="J27" s="175"/>
      <c r="K27" s="176">
        <v>1</v>
      </c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</row>
    <row r="28" spans="1:60" outlineLevel="1" x14ac:dyDescent="0.2">
      <c r="A28" s="198"/>
      <c r="B28" s="263" t="s">
        <v>109</v>
      </c>
      <c r="C28" s="264"/>
      <c r="D28" s="265"/>
      <c r="E28" s="266"/>
      <c r="F28" s="267"/>
      <c r="G28" s="268"/>
      <c r="H28" s="194"/>
      <c r="I28" s="200"/>
      <c r="J28" s="175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</row>
    <row r="29" spans="1:60" outlineLevel="1" x14ac:dyDescent="0.2">
      <c r="A29" s="198">
        <v>5</v>
      </c>
      <c r="B29" s="180" t="s">
        <v>110</v>
      </c>
      <c r="C29" s="219" t="s">
        <v>111</v>
      </c>
      <c r="D29" s="182" t="s">
        <v>112</v>
      </c>
      <c r="E29" s="188">
        <v>36.808</v>
      </c>
      <c r="F29" s="196"/>
      <c r="G29" s="195">
        <f>E29*F29</f>
        <v>0</v>
      </c>
      <c r="H29" s="194" t="s">
        <v>89</v>
      </c>
      <c r="I29" s="200" t="s">
        <v>90</v>
      </c>
      <c r="J29" s="175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>
        <v>21</v>
      </c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</row>
    <row r="30" spans="1:60" outlineLevel="1" x14ac:dyDescent="0.2">
      <c r="A30" s="198"/>
      <c r="B30" s="180"/>
      <c r="C30" s="223" t="s">
        <v>113</v>
      </c>
      <c r="D30" s="185"/>
      <c r="E30" s="191"/>
      <c r="F30" s="195"/>
      <c r="G30" s="195"/>
      <c r="H30" s="194"/>
      <c r="I30" s="200"/>
      <c r="J30" s="175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</row>
    <row r="31" spans="1:60" outlineLevel="1" x14ac:dyDescent="0.2">
      <c r="A31" s="198"/>
      <c r="B31" s="180"/>
      <c r="C31" s="223" t="s">
        <v>114</v>
      </c>
      <c r="D31" s="185"/>
      <c r="E31" s="191"/>
      <c r="F31" s="195"/>
      <c r="G31" s="195"/>
      <c r="H31" s="194"/>
      <c r="I31" s="200"/>
      <c r="J31" s="175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</row>
    <row r="32" spans="1:60" outlineLevel="1" x14ac:dyDescent="0.2">
      <c r="A32" s="198"/>
      <c r="B32" s="180"/>
      <c r="C32" s="223" t="s">
        <v>115</v>
      </c>
      <c r="D32" s="185"/>
      <c r="E32" s="191"/>
      <c r="F32" s="195"/>
      <c r="G32" s="195"/>
      <c r="H32" s="194"/>
      <c r="I32" s="200"/>
      <c r="J32" s="175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</row>
    <row r="33" spans="1:60" outlineLevel="1" x14ac:dyDescent="0.2">
      <c r="A33" s="198"/>
      <c r="B33" s="180"/>
      <c r="C33" s="223" t="s">
        <v>116</v>
      </c>
      <c r="D33" s="185"/>
      <c r="E33" s="191">
        <v>6.2080000000000002</v>
      </c>
      <c r="F33" s="195"/>
      <c r="G33" s="195"/>
      <c r="H33" s="194"/>
      <c r="I33" s="200"/>
      <c r="J33" s="175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</row>
    <row r="34" spans="1:60" outlineLevel="1" x14ac:dyDescent="0.2">
      <c r="A34" s="198"/>
      <c r="B34" s="180"/>
      <c r="C34" s="223" t="s">
        <v>117</v>
      </c>
      <c r="D34" s="185"/>
      <c r="E34" s="191"/>
      <c r="F34" s="195"/>
      <c r="G34" s="195"/>
      <c r="H34" s="194"/>
      <c r="I34" s="200"/>
      <c r="J34" s="175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</row>
    <row r="35" spans="1:60" outlineLevel="1" x14ac:dyDescent="0.2">
      <c r="A35" s="198"/>
      <c r="B35" s="180"/>
      <c r="C35" s="223" t="s">
        <v>118</v>
      </c>
      <c r="D35" s="185"/>
      <c r="E35" s="191">
        <v>30.6</v>
      </c>
      <c r="F35" s="195"/>
      <c r="G35" s="195"/>
      <c r="H35" s="194"/>
      <c r="I35" s="200"/>
      <c r="J35" s="175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</row>
    <row r="36" spans="1:60" outlineLevel="1" x14ac:dyDescent="0.2">
      <c r="A36" s="198">
        <v>6</v>
      </c>
      <c r="B36" s="180" t="s">
        <v>119</v>
      </c>
      <c r="C36" s="219" t="s">
        <v>120</v>
      </c>
      <c r="D36" s="182" t="s">
        <v>112</v>
      </c>
      <c r="E36" s="188">
        <v>125.44</v>
      </c>
      <c r="F36" s="196"/>
      <c r="G36" s="195">
        <f>E36*F36</f>
        <v>0</v>
      </c>
      <c r="H36" s="194" t="s">
        <v>89</v>
      </c>
      <c r="I36" s="200" t="s">
        <v>90</v>
      </c>
      <c r="J36" s="175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>
        <v>21</v>
      </c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</row>
    <row r="37" spans="1:60" outlineLevel="1" x14ac:dyDescent="0.2">
      <c r="A37" s="198"/>
      <c r="B37" s="180"/>
      <c r="C37" s="223" t="s">
        <v>113</v>
      </c>
      <c r="D37" s="185"/>
      <c r="E37" s="191"/>
      <c r="F37" s="195"/>
      <c r="G37" s="195"/>
      <c r="H37" s="194"/>
      <c r="I37" s="200"/>
      <c r="J37" s="175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/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</row>
    <row r="38" spans="1:60" outlineLevel="1" x14ac:dyDescent="0.2">
      <c r="A38" s="198"/>
      <c r="B38" s="180"/>
      <c r="C38" s="223" t="s">
        <v>114</v>
      </c>
      <c r="D38" s="185"/>
      <c r="E38" s="191"/>
      <c r="F38" s="195"/>
      <c r="G38" s="195"/>
      <c r="H38" s="194"/>
      <c r="I38" s="200"/>
      <c r="J38" s="175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</row>
    <row r="39" spans="1:60" outlineLevel="1" x14ac:dyDescent="0.2">
      <c r="A39" s="198"/>
      <c r="B39" s="180"/>
      <c r="C39" s="223" t="s">
        <v>121</v>
      </c>
      <c r="D39" s="185"/>
      <c r="E39" s="191">
        <v>125.44</v>
      </c>
      <c r="F39" s="195"/>
      <c r="G39" s="195"/>
      <c r="H39" s="194"/>
      <c r="I39" s="200"/>
      <c r="J39" s="175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</row>
    <row r="40" spans="1:60" outlineLevel="1" x14ac:dyDescent="0.2">
      <c r="A40" s="198"/>
      <c r="B40" s="263" t="s">
        <v>122</v>
      </c>
      <c r="C40" s="264"/>
      <c r="D40" s="265"/>
      <c r="E40" s="266"/>
      <c r="F40" s="267"/>
      <c r="G40" s="268"/>
      <c r="H40" s="194"/>
      <c r="I40" s="200"/>
      <c r="J40" s="175"/>
      <c r="K40" s="176">
        <v>1</v>
      </c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</row>
    <row r="41" spans="1:60" outlineLevel="1" x14ac:dyDescent="0.2">
      <c r="A41" s="198"/>
      <c r="B41" s="263" t="s">
        <v>123</v>
      </c>
      <c r="C41" s="264"/>
      <c r="D41" s="265"/>
      <c r="E41" s="266"/>
      <c r="F41" s="267"/>
      <c r="G41" s="268"/>
      <c r="H41" s="194"/>
      <c r="I41" s="200"/>
      <c r="J41" s="175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</row>
    <row r="42" spans="1:60" outlineLevel="1" x14ac:dyDescent="0.2">
      <c r="A42" s="198">
        <v>7</v>
      </c>
      <c r="B42" s="180" t="s">
        <v>124</v>
      </c>
      <c r="C42" s="219" t="s">
        <v>125</v>
      </c>
      <c r="D42" s="182" t="s">
        <v>112</v>
      </c>
      <c r="E42" s="188">
        <v>36.808</v>
      </c>
      <c r="F42" s="196"/>
      <c r="G42" s="195">
        <f>E42*F42</f>
        <v>0</v>
      </c>
      <c r="H42" s="194" t="s">
        <v>89</v>
      </c>
      <c r="I42" s="200" t="s">
        <v>90</v>
      </c>
      <c r="J42" s="175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>
        <v>21</v>
      </c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</row>
    <row r="43" spans="1:60" outlineLevel="1" x14ac:dyDescent="0.2">
      <c r="A43" s="198">
        <v>8</v>
      </c>
      <c r="B43" s="180" t="s">
        <v>126</v>
      </c>
      <c r="C43" s="219" t="s">
        <v>127</v>
      </c>
      <c r="D43" s="182" t="s">
        <v>112</v>
      </c>
      <c r="E43" s="188">
        <v>125.44</v>
      </c>
      <c r="F43" s="196"/>
      <c r="G43" s="195">
        <f>E43*F43</f>
        <v>0</v>
      </c>
      <c r="H43" s="194" t="s">
        <v>89</v>
      </c>
      <c r="I43" s="200" t="s">
        <v>90</v>
      </c>
      <c r="J43" s="175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>
        <v>21</v>
      </c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76"/>
    </row>
    <row r="44" spans="1:60" outlineLevel="1" x14ac:dyDescent="0.2">
      <c r="A44" s="198"/>
      <c r="B44" s="263" t="s">
        <v>128</v>
      </c>
      <c r="C44" s="264"/>
      <c r="D44" s="265"/>
      <c r="E44" s="266"/>
      <c r="F44" s="267"/>
      <c r="G44" s="268"/>
      <c r="H44" s="194"/>
      <c r="I44" s="200"/>
      <c r="J44" s="175"/>
      <c r="K44" s="176">
        <v>1</v>
      </c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6"/>
      <c r="BD44" s="176"/>
      <c r="BE44" s="176"/>
      <c r="BF44" s="176"/>
      <c r="BG44" s="176"/>
      <c r="BH44" s="176"/>
    </row>
    <row r="45" spans="1:60" outlineLevel="1" x14ac:dyDescent="0.2">
      <c r="A45" s="198"/>
      <c r="B45" s="263" t="s">
        <v>129</v>
      </c>
      <c r="C45" s="264"/>
      <c r="D45" s="265"/>
      <c r="E45" s="266"/>
      <c r="F45" s="267"/>
      <c r="G45" s="268"/>
      <c r="H45" s="194"/>
      <c r="I45" s="200"/>
      <c r="J45" s="175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</row>
    <row r="46" spans="1:60" outlineLevel="1" x14ac:dyDescent="0.2">
      <c r="A46" s="198">
        <v>9</v>
      </c>
      <c r="B46" s="180" t="s">
        <v>130</v>
      </c>
      <c r="C46" s="219" t="s">
        <v>131</v>
      </c>
      <c r="D46" s="182" t="s">
        <v>88</v>
      </c>
      <c r="E46" s="188">
        <v>44.300960000000003</v>
      </c>
      <c r="F46" s="196"/>
      <c r="G46" s="195">
        <f>E46*F46</f>
        <v>0</v>
      </c>
      <c r="H46" s="194" t="s">
        <v>89</v>
      </c>
      <c r="I46" s="200" t="s">
        <v>90</v>
      </c>
      <c r="J46" s="175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>
        <v>21</v>
      </c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</row>
    <row r="47" spans="1:60" outlineLevel="1" x14ac:dyDescent="0.2">
      <c r="A47" s="198"/>
      <c r="B47" s="180"/>
      <c r="C47" s="223" t="s">
        <v>132</v>
      </c>
      <c r="D47" s="185"/>
      <c r="E47" s="191">
        <v>44.301000000000002</v>
      </c>
      <c r="F47" s="195"/>
      <c r="G47" s="195"/>
      <c r="H47" s="194"/>
      <c r="I47" s="200"/>
      <c r="J47" s="175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</row>
    <row r="48" spans="1:60" outlineLevel="1" x14ac:dyDescent="0.2">
      <c r="A48" s="198"/>
      <c r="B48" s="263" t="s">
        <v>133</v>
      </c>
      <c r="C48" s="264"/>
      <c r="D48" s="265"/>
      <c r="E48" s="266"/>
      <c r="F48" s="267"/>
      <c r="G48" s="268"/>
      <c r="H48" s="194"/>
      <c r="I48" s="200"/>
      <c r="J48" s="175"/>
      <c r="K48" s="176">
        <v>1</v>
      </c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</row>
    <row r="49" spans="1:60" outlineLevel="1" x14ac:dyDescent="0.2">
      <c r="A49" s="198"/>
      <c r="B49" s="263" t="s">
        <v>134</v>
      </c>
      <c r="C49" s="264"/>
      <c r="D49" s="265"/>
      <c r="E49" s="266"/>
      <c r="F49" s="267"/>
      <c r="G49" s="268"/>
      <c r="H49" s="194"/>
      <c r="I49" s="200"/>
      <c r="J49" s="175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</row>
    <row r="50" spans="1:60" outlineLevel="1" x14ac:dyDescent="0.2">
      <c r="A50" s="198">
        <v>10</v>
      </c>
      <c r="B50" s="180" t="s">
        <v>135</v>
      </c>
      <c r="C50" s="219" t="s">
        <v>136</v>
      </c>
      <c r="D50" s="182" t="s">
        <v>88</v>
      </c>
      <c r="E50" s="188">
        <v>42.239199999999997</v>
      </c>
      <c r="F50" s="196"/>
      <c r="G50" s="195">
        <f>E50*F50</f>
        <v>0</v>
      </c>
      <c r="H50" s="194" t="s">
        <v>89</v>
      </c>
      <c r="I50" s="200" t="s">
        <v>90</v>
      </c>
      <c r="J50" s="175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>
        <v>21</v>
      </c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</row>
    <row r="51" spans="1:60" outlineLevel="1" x14ac:dyDescent="0.2">
      <c r="A51" s="198"/>
      <c r="B51" s="180"/>
      <c r="C51" s="223" t="s">
        <v>137</v>
      </c>
      <c r="D51" s="185"/>
      <c r="E51" s="191"/>
      <c r="F51" s="195"/>
      <c r="G51" s="195"/>
      <c r="H51" s="194"/>
      <c r="I51" s="200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</row>
    <row r="52" spans="1:60" outlineLevel="1" x14ac:dyDescent="0.2">
      <c r="A52" s="198"/>
      <c r="B52" s="180"/>
      <c r="C52" s="223" t="s">
        <v>138</v>
      </c>
      <c r="D52" s="185"/>
      <c r="E52" s="191">
        <v>80.547200000000004</v>
      </c>
      <c r="F52" s="195"/>
      <c r="G52" s="195"/>
      <c r="H52" s="194"/>
      <c r="I52" s="200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</row>
    <row r="53" spans="1:60" outlineLevel="1" x14ac:dyDescent="0.2">
      <c r="A53" s="198"/>
      <c r="B53" s="180"/>
      <c r="C53" s="223" t="s">
        <v>139</v>
      </c>
      <c r="D53" s="185"/>
      <c r="E53" s="191"/>
      <c r="F53" s="195"/>
      <c r="G53" s="195"/>
      <c r="H53" s="194"/>
      <c r="I53" s="200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</row>
    <row r="54" spans="1:60" outlineLevel="1" x14ac:dyDescent="0.2">
      <c r="A54" s="198"/>
      <c r="B54" s="180"/>
      <c r="C54" s="223" t="s">
        <v>140</v>
      </c>
      <c r="D54" s="185"/>
      <c r="E54" s="191">
        <v>-62.5</v>
      </c>
      <c r="F54" s="195"/>
      <c r="G54" s="195"/>
      <c r="H54" s="194"/>
      <c r="I54" s="200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</row>
    <row r="55" spans="1:60" outlineLevel="1" x14ac:dyDescent="0.2">
      <c r="A55" s="198"/>
      <c r="B55" s="180"/>
      <c r="C55" s="223" t="s">
        <v>141</v>
      </c>
      <c r="D55" s="185"/>
      <c r="E55" s="191"/>
      <c r="F55" s="195"/>
      <c r="G55" s="195"/>
      <c r="H55" s="194"/>
      <c r="I55" s="200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</row>
    <row r="56" spans="1:60" outlineLevel="1" x14ac:dyDescent="0.2">
      <c r="A56" s="198"/>
      <c r="B56" s="180"/>
      <c r="C56" s="223" t="s">
        <v>142</v>
      </c>
      <c r="D56" s="185"/>
      <c r="E56" s="191">
        <v>24.192</v>
      </c>
      <c r="F56" s="195"/>
      <c r="G56" s="195"/>
      <c r="H56" s="194"/>
      <c r="I56" s="200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</row>
    <row r="57" spans="1:60" outlineLevel="1" x14ac:dyDescent="0.2">
      <c r="A57" s="198"/>
      <c r="B57" s="263" t="s">
        <v>143</v>
      </c>
      <c r="C57" s="264"/>
      <c r="D57" s="265"/>
      <c r="E57" s="266"/>
      <c r="F57" s="267"/>
      <c r="G57" s="268"/>
      <c r="H57" s="194"/>
      <c r="I57" s="200"/>
      <c r="J57" s="176"/>
      <c r="K57" s="176">
        <v>1</v>
      </c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</row>
    <row r="58" spans="1:60" outlineLevel="1" x14ac:dyDescent="0.2">
      <c r="A58" s="198"/>
      <c r="B58" s="263" t="s">
        <v>144</v>
      </c>
      <c r="C58" s="264"/>
      <c r="D58" s="265"/>
      <c r="E58" s="266"/>
      <c r="F58" s="267"/>
      <c r="G58" s="268"/>
      <c r="H58" s="194"/>
      <c r="I58" s="200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</row>
    <row r="59" spans="1:60" outlineLevel="1" x14ac:dyDescent="0.2">
      <c r="A59" s="198">
        <v>11</v>
      </c>
      <c r="B59" s="180" t="s">
        <v>145</v>
      </c>
      <c r="C59" s="219" t="s">
        <v>146</v>
      </c>
      <c r="D59" s="182" t="s">
        <v>88</v>
      </c>
      <c r="E59" s="188">
        <v>42.239199999999997</v>
      </c>
      <c r="F59" s="196"/>
      <c r="G59" s="195">
        <f>E59*F59</f>
        <v>0</v>
      </c>
      <c r="H59" s="194" t="s">
        <v>89</v>
      </c>
      <c r="I59" s="200" t="s">
        <v>90</v>
      </c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>
        <v>21</v>
      </c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</row>
    <row r="60" spans="1:60" outlineLevel="1" x14ac:dyDescent="0.2">
      <c r="A60" s="198"/>
      <c r="B60" s="263" t="s">
        <v>147</v>
      </c>
      <c r="C60" s="264"/>
      <c r="D60" s="265"/>
      <c r="E60" s="266"/>
      <c r="F60" s="267"/>
      <c r="G60" s="268"/>
      <c r="H60" s="194"/>
      <c r="I60" s="200"/>
      <c r="J60" s="176"/>
      <c r="K60" s="176">
        <v>1</v>
      </c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</row>
    <row r="61" spans="1:60" outlineLevel="1" x14ac:dyDescent="0.2">
      <c r="A61" s="198"/>
      <c r="B61" s="263" t="s">
        <v>148</v>
      </c>
      <c r="C61" s="264"/>
      <c r="D61" s="265"/>
      <c r="E61" s="266"/>
      <c r="F61" s="267"/>
      <c r="G61" s="268"/>
      <c r="H61" s="194"/>
      <c r="I61" s="200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6"/>
      <c r="AZ61" s="176"/>
      <c r="BA61" s="176"/>
      <c r="BB61" s="176"/>
      <c r="BC61" s="176"/>
      <c r="BD61" s="176"/>
      <c r="BE61" s="176"/>
      <c r="BF61" s="176"/>
      <c r="BG61" s="176"/>
      <c r="BH61" s="176"/>
    </row>
    <row r="62" spans="1:60" outlineLevel="1" x14ac:dyDescent="0.2">
      <c r="A62" s="198">
        <v>12</v>
      </c>
      <c r="B62" s="180" t="s">
        <v>149</v>
      </c>
      <c r="C62" s="219" t="s">
        <v>150</v>
      </c>
      <c r="D62" s="182" t="s">
        <v>88</v>
      </c>
      <c r="E62" s="188">
        <v>62.499639999999999</v>
      </c>
      <c r="F62" s="196"/>
      <c r="G62" s="195">
        <f>E62*F62</f>
        <v>0</v>
      </c>
      <c r="H62" s="194" t="s">
        <v>89</v>
      </c>
      <c r="I62" s="200" t="s">
        <v>90</v>
      </c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6"/>
      <c r="AB62" s="176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>
        <v>21</v>
      </c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76"/>
      <c r="BD62" s="176"/>
      <c r="BE62" s="176"/>
      <c r="BF62" s="176"/>
      <c r="BG62" s="176"/>
      <c r="BH62" s="176"/>
    </row>
    <row r="63" spans="1:60" outlineLevel="1" x14ac:dyDescent="0.2">
      <c r="A63" s="198"/>
      <c r="B63" s="180"/>
      <c r="C63" s="269" t="s">
        <v>151</v>
      </c>
      <c r="D63" s="270"/>
      <c r="E63" s="271"/>
      <c r="F63" s="272"/>
      <c r="G63" s="273"/>
      <c r="H63" s="194"/>
      <c r="I63" s="200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/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  <c r="AY63" s="176"/>
      <c r="AZ63" s="176"/>
      <c r="BA63" s="177" t="str">
        <f>C63</f>
        <v>včetně strojního přemístění materiálu pro zásyp ze vzdálenosti do 10 m od okraje zásypu</v>
      </c>
      <c r="BB63" s="176"/>
      <c r="BC63" s="176"/>
      <c r="BD63" s="176"/>
      <c r="BE63" s="176"/>
      <c r="BF63" s="176"/>
      <c r="BG63" s="176"/>
      <c r="BH63" s="176"/>
    </row>
    <row r="64" spans="1:60" outlineLevel="1" x14ac:dyDescent="0.2">
      <c r="A64" s="198"/>
      <c r="B64" s="180"/>
      <c r="C64" s="223" t="s">
        <v>137</v>
      </c>
      <c r="D64" s="185"/>
      <c r="E64" s="191"/>
      <c r="F64" s="195"/>
      <c r="G64" s="195"/>
      <c r="H64" s="194"/>
      <c r="I64" s="200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  <c r="AX64" s="176"/>
      <c r="AY64" s="176"/>
      <c r="AZ64" s="176"/>
      <c r="BA64" s="176"/>
      <c r="BB64" s="176"/>
      <c r="BC64" s="176"/>
      <c r="BD64" s="176"/>
      <c r="BE64" s="176"/>
      <c r="BF64" s="176"/>
      <c r="BG64" s="176"/>
      <c r="BH64" s="176"/>
    </row>
    <row r="65" spans="1:60" outlineLevel="1" x14ac:dyDescent="0.2">
      <c r="A65" s="198"/>
      <c r="B65" s="180"/>
      <c r="C65" s="223" t="s">
        <v>138</v>
      </c>
      <c r="D65" s="185"/>
      <c r="E65" s="191">
        <v>80.547200000000004</v>
      </c>
      <c r="F65" s="195"/>
      <c r="G65" s="195"/>
      <c r="H65" s="194"/>
      <c r="I65" s="200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6"/>
      <c r="AZ65" s="176"/>
      <c r="BA65" s="176"/>
      <c r="BB65" s="176"/>
      <c r="BC65" s="176"/>
      <c r="BD65" s="176"/>
      <c r="BE65" s="176"/>
      <c r="BF65" s="176"/>
      <c r="BG65" s="176"/>
      <c r="BH65" s="176"/>
    </row>
    <row r="66" spans="1:60" outlineLevel="1" x14ac:dyDescent="0.2">
      <c r="A66" s="198"/>
      <c r="B66" s="180"/>
      <c r="C66" s="223" t="s">
        <v>139</v>
      </c>
      <c r="D66" s="185"/>
      <c r="E66" s="191"/>
      <c r="F66" s="195"/>
      <c r="G66" s="195"/>
      <c r="H66" s="194"/>
      <c r="I66" s="200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  <c r="AQ66" s="176"/>
      <c r="AR66" s="176"/>
      <c r="AS66" s="176"/>
      <c r="AT66" s="176"/>
      <c r="AU66" s="176"/>
      <c r="AV66" s="176"/>
      <c r="AW66" s="176"/>
      <c r="AX66" s="176"/>
      <c r="AY66" s="176"/>
      <c r="AZ66" s="176"/>
      <c r="BA66" s="176"/>
      <c r="BB66" s="176"/>
      <c r="BC66" s="176"/>
      <c r="BD66" s="176"/>
      <c r="BE66" s="176"/>
      <c r="BF66" s="176"/>
      <c r="BG66" s="176"/>
      <c r="BH66" s="176"/>
    </row>
    <row r="67" spans="1:60" outlineLevel="1" x14ac:dyDescent="0.2">
      <c r="A67" s="198"/>
      <c r="B67" s="180"/>
      <c r="C67" s="223" t="s">
        <v>152</v>
      </c>
      <c r="D67" s="185"/>
      <c r="E67" s="191"/>
      <c r="F67" s="195"/>
      <c r="G67" s="195"/>
      <c r="H67" s="194"/>
      <c r="I67" s="200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/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  <c r="AX67" s="176"/>
      <c r="AY67" s="176"/>
      <c r="AZ67" s="176"/>
      <c r="BA67" s="176"/>
      <c r="BB67" s="176"/>
      <c r="BC67" s="176"/>
      <c r="BD67" s="176"/>
      <c r="BE67" s="176"/>
      <c r="BF67" s="176"/>
      <c r="BG67" s="176"/>
      <c r="BH67" s="176"/>
    </row>
    <row r="68" spans="1:60" outlineLevel="1" x14ac:dyDescent="0.2">
      <c r="A68" s="198"/>
      <c r="B68" s="180"/>
      <c r="C68" s="223" t="s">
        <v>153</v>
      </c>
      <c r="D68" s="185"/>
      <c r="E68" s="191">
        <v>-2.8</v>
      </c>
      <c r="F68" s="195"/>
      <c r="G68" s="195"/>
      <c r="H68" s="194"/>
      <c r="I68" s="200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6"/>
      <c r="AL68" s="176"/>
      <c r="AM68" s="176"/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  <c r="AX68" s="176"/>
      <c r="AY68" s="176"/>
      <c r="AZ68" s="176"/>
      <c r="BA68" s="176"/>
      <c r="BB68" s="176"/>
      <c r="BC68" s="176"/>
      <c r="BD68" s="176"/>
      <c r="BE68" s="176"/>
      <c r="BF68" s="176"/>
      <c r="BG68" s="176"/>
      <c r="BH68" s="176"/>
    </row>
    <row r="69" spans="1:60" outlineLevel="1" x14ac:dyDescent="0.2">
      <c r="A69" s="198"/>
      <c r="B69" s="180"/>
      <c r="C69" s="223" t="s">
        <v>154</v>
      </c>
      <c r="D69" s="185"/>
      <c r="E69" s="191"/>
      <c r="F69" s="195"/>
      <c r="G69" s="195"/>
      <c r="H69" s="194"/>
      <c r="I69" s="200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6"/>
      <c r="BG69" s="176"/>
      <c r="BH69" s="176"/>
    </row>
    <row r="70" spans="1:60" outlineLevel="1" x14ac:dyDescent="0.2">
      <c r="A70" s="198"/>
      <c r="B70" s="180"/>
      <c r="C70" s="223" t="s">
        <v>155</v>
      </c>
      <c r="D70" s="185"/>
      <c r="E70" s="191">
        <v>-14</v>
      </c>
      <c r="F70" s="195"/>
      <c r="G70" s="195"/>
      <c r="H70" s="194"/>
      <c r="I70" s="200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76"/>
      <c r="AI70" s="176"/>
      <c r="AJ70" s="176"/>
      <c r="AK70" s="176"/>
      <c r="AL70" s="176"/>
      <c r="AM70" s="176"/>
      <c r="AN70" s="176"/>
      <c r="AO70" s="176"/>
      <c r="AP70" s="176"/>
      <c r="AQ70" s="176"/>
      <c r="AR70" s="176"/>
      <c r="AS70" s="176"/>
      <c r="AT70" s="176"/>
      <c r="AU70" s="176"/>
      <c r="AV70" s="176"/>
      <c r="AW70" s="176"/>
      <c r="AX70" s="176"/>
      <c r="AY70" s="176"/>
      <c r="AZ70" s="176"/>
      <c r="BA70" s="176"/>
      <c r="BB70" s="176"/>
      <c r="BC70" s="176"/>
      <c r="BD70" s="176"/>
      <c r="BE70" s="176"/>
      <c r="BF70" s="176"/>
      <c r="BG70" s="176"/>
      <c r="BH70" s="176"/>
    </row>
    <row r="71" spans="1:60" outlineLevel="1" x14ac:dyDescent="0.2">
      <c r="A71" s="198"/>
      <c r="B71" s="180"/>
      <c r="C71" s="223" t="s">
        <v>115</v>
      </c>
      <c r="D71" s="185"/>
      <c r="E71" s="191"/>
      <c r="F71" s="195"/>
      <c r="G71" s="195"/>
      <c r="H71" s="194"/>
      <c r="I71" s="200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</row>
    <row r="72" spans="1:60" outlineLevel="1" x14ac:dyDescent="0.2">
      <c r="A72" s="198"/>
      <c r="B72" s="180"/>
      <c r="C72" s="223" t="s">
        <v>156</v>
      </c>
      <c r="D72" s="185"/>
      <c r="E72" s="191">
        <v>-1.2476</v>
      </c>
      <c r="F72" s="195"/>
      <c r="G72" s="195"/>
      <c r="H72" s="194"/>
      <c r="I72" s="200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</row>
    <row r="73" spans="1:60" outlineLevel="1" x14ac:dyDescent="0.2">
      <c r="A73" s="198"/>
      <c r="B73" s="263" t="s">
        <v>157</v>
      </c>
      <c r="C73" s="264"/>
      <c r="D73" s="265"/>
      <c r="E73" s="266"/>
      <c r="F73" s="267"/>
      <c r="G73" s="268"/>
      <c r="H73" s="194"/>
      <c r="I73" s="200"/>
      <c r="J73" s="176"/>
      <c r="K73" s="176">
        <v>1</v>
      </c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</row>
    <row r="74" spans="1:60" ht="22.5" outlineLevel="1" x14ac:dyDescent="0.2">
      <c r="A74" s="198"/>
      <c r="B74" s="263" t="s">
        <v>158</v>
      </c>
      <c r="C74" s="264"/>
      <c r="D74" s="265"/>
      <c r="E74" s="266"/>
      <c r="F74" s="267"/>
      <c r="G74" s="268"/>
      <c r="H74" s="194"/>
      <c r="I74" s="200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7" t="str">
        <f>B74</f>
        <v>sypaninou z vhodných hornin tř. 1 - 4 nebo materiálem připraveným podél výkopu ve vzdálenosti do 3 m od jeho kraje, pro jakoukoliv hloubku výkopu a jakoukoliv míru zhutnění,</v>
      </c>
      <c r="BA74" s="176"/>
      <c r="BB74" s="176"/>
      <c r="BC74" s="176"/>
      <c r="BD74" s="176"/>
      <c r="BE74" s="176"/>
      <c r="BF74" s="176"/>
      <c r="BG74" s="176"/>
      <c r="BH74" s="176"/>
    </row>
    <row r="75" spans="1:60" outlineLevel="1" x14ac:dyDescent="0.2">
      <c r="A75" s="198">
        <v>13</v>
      </c>
      <c r="B75" s="180" t="s">
        <v>159</v>
      </c>
      <c r="C75" s="219" t="s">
        <v>160</v>
      </c>
      <c r="D75" s="182" t="s">
        <v>88</v>
      </c>
      <c r="E75" s="188">
        <v>13.120799999999999</v>
      </c>
      <c r="F75" s="196"/>
      <c r="G75" s="195">
        <f>E75*F75</f>
        <v>0</v>
      </c>
      <c r="H75" s="194" t="s">
        <v>89</v>
      </c>
      <c r="I75" s="200" t="s">
        <v>90</v>
      </c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76"/>
      <c r="AI75" s="176"/>
      <c r="AJ75" s="176"/>
      <c r="AK75" s="176"/>
      <c r="AL75" s="176"/>
      <c r="AM75" s="176">
        <v>21</v>
      </c>
      <c r="AN75" s="176"/>
      <c r="AO75" s="176"/>
      <c r="AP75" s="176"/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6"/>
      <c r="BB75" s="176"/>
      <c r="BC75" s="176"/>
      <c r="BD75" s="176"/>
      <c r="BE75" s="176"/>
      <c r="BF75" s="176"/>
      <c r="BG75" s="176"/>
      <c r="BH75" s="176"/>
    </row>
    <row r="76" spans="1:60" outlineLevel="1" x14ac:dyDescent="0.2">
      <c r="A76" s="198"/>
      <c r="B76" s="180"/>
      <c r="C76" s="223" t="s">
        <v>113</v>
      </c>
      <c r="D76" s="185"/>
      <c r="E76" s="191"/>
      <c r="F76" s="195"/>
      <c r="G76" s="195"/>
      <c r="H76" s="194"/>
      <c r="I76" s="200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</row>
    <row r="77" spans="1:60" outlineLevel="1" x14ac:dyDescent="0.2">
      <c r="A77" s="198"/>
      <c r="B77" s="180"/>
      <c r="C77" s="223" t="s">
        <v>161</v>
      </c>
      <c r="D77" s="185"/>
      <c r="E77" s="191">
        <v>14</v>
      </c>
      <c r="F77" s="195"/>
      <c r="G77" s="195"/>
      <c r="H77" s="194"/>
      <c r="I77" s="200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</row>
    <row r="78" spans="1:60" outlineLevel="1" x14ac:dyDescent="0.2">
      <c r="A78" s="198"/>
      <c r="B78" s="180"/>
      <c r="C78" s="224" t="s">
        <v>162</v>
      </c>
      <c r="D78" s="186"/>
      <c r="E78" s="192">
        <v>14</v>
      </c>
      <c r="F78" s="195"/>
      <c r="G78" s="195"/>
      <c r="H78" s="194"/>
      <c r="I78" s="200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176"/>
      <c r="AT78" s="176"/>
      <c r="AU78" s="176"/>
      <c r="AV78" s="176"/>
      <c r="AW78" s="176"/>
      <c r="AX78" s="176"/>
      <c r="AY78" s="176"/>
      <c r="AZ78" s="176"/>
      <c r="BA78" s="176"/>
      <c r="BB78" s="176"/>
      <c r="BC78" s="176"/>
      <c r="BD78" s="176"/>
      <c r="BE78" s="176"/>
      <c r="BF78" s="176"/>
      <c r="BG78" s="176"/>
      <c r="BH78" s="176"/>
    </row>
    <row r="79" spans="1:60" outlineLevel="1" x14ac:dyDescent="0.2">
      <c r="A79" s="198"/>
      <c r="B79" s="180"/>
      <c r="C79" s="223" t="s">
        <v>163</v>
      </c>
      <c r="D79" s="185"/>
      <c r="E79" s="191">
        <v>-0.87919999999999998</v>
      </c>
      <c r="F79" s="195"/>
      <c r="G79" s="195"/>
      <c r="H79" s="194"/>
      <c r="I79" s="200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/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6"/>
      <c r="BG79" s="176"/>
      <c r="BH79" s="176"/>
    </row>
    <row r="80" spans="1:60" outlineLevel="1" x14ac:dyDescent="0.2">
      <c r="A80" s="198"/>
      <c r="B80" s="263" t="s">
        <v>164</v>
      </c>
      <c r="C80" s="264"/>
      <c r="D80" s="265"/>
      <c r="E80" s="266"/>
      <c r="F80" s="267"/>
      <c r="G80" s="268"/>
      <c r="H80" s="194"/>
      <c r="I80" s="200"/>
      <c r="J80" s="176"/>
      <c r="K80" s="176">
        <v>1</v>
      </c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</row>
    <row r="81" spans="1:60" outlineLevel="1" x14ac:dyDescent="0.2">
      <c r="A81" s="198">
        <v>14</v>
      </c>
      <c r="B81" s="180" t="s">
        <v>165</v>
      </c>
      <c r="C81" s="219" t="s">
        <v>166</v>
      </c>
      <c r="D81" s="182" t="s">
        <v>88</v>
      </c>
      <c r="E81" s="188">
        <v>42.239199999999997</v>
      </c>
      <c r="F81" s="196"/>
      <c r="G81" s="195">
        <f>E81*F81</f>
        <v>0</v>
      </c>
      <c r="H81" s="194" t="s">
        <v>89</v>
      </c>
      <c r="I81" s="200" t="s">
        <v>90</v>
      </c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>
        <v>21</v>
      </c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</row>
    <row r="82" spans="1:60" outlineLevel="1" x14ac:dyDescent="0.2">
      <c r="A82" s="198">
        <v>15</v>
      </c>
      <c r="B82" s="180" t="s">
        <v>167</v>
      </c>
      <c r="C82" s="219" t="s">
        <v>168</v>
      </c>
      <c r="D82" s="182" t="s">
        <v>169</v>
      </c>
      <c r="E82" s="188">
        <v>24.928000000000001</v>
      </c>
      <c r="F82" s="196"/>
      <c r="G82" s="195">
        <f>E82*F82</f>
        <v>0</v>
      </c>
      <c r="H82" s="194" t="s">
        <v>170</v>
      </c>
      <c r="I82" s="200" t="s">
        <v>90</v>
      </c>
      <c r="J82" s="176"/>
      <c r="K82" s="176"/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>
        <v>21</v>
      </c>
      <c r="AN82" s="176"/>
      <c r="AO82" s="176"/>
      <c r="AP82" s="176"/>
      <c r="AQ82" s="176"/>
      <c r="AR82" s="176"/>
      <c r="AS82" s="176"/>
      <c r="AT82" s="176"/>
      <c r="AU82" s="176"/>
      <c r="AV82" s="176"/>
      <c r="AW82" s="176"/>
      <c r="AX82" s="176"/>
      <c r="AY82" s="176"/>
      <c r="AZ82" s="176"/>
      <c r="BA82" s="176"/>
      <c r="BB82" s="176"/>
      <c r="BC82" s="176"/>
      <c r="BD82" s="176"/>
      <c r="BE82" s="176"/>
      <c r="BF82" s="176"/>
      <c r="BG82" s="176"/>
      <c r="BH82" s="176"/>
    </row>
    <row r="83" spans="1:60" outlineLevel="1" x14ac:dyDescent="0.2">
      <c r="A83" s="198"/>
      <c r="B83" s="180"/>
      <c r="C83" s="223" t="s">
        <v>171</v>
      </c>
      <c r="D83" s="185"/>
      <c r="E83" s="191">
        <v>24.928000000000001</v>
      </c>
      <c r="F83" s="195"/>
      <c r="G83" s="195"/>
      <c r="H83" s="194"/>
      <c r="I83" s="200"/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6"/>
      <c r="BC83" s="176"/>
      <c r="BD83" s="176"/>
      <c r="BE83" s="176"/>
      <c r="BF83" s="176"/>
      <c r="BG83" s="176"/>
      <c r="BH83" s="176"/>
    </row>
    <row r="84" spans="1:60" outlineLevel="1" x14ac:dyDescent="0.2">
      <c r="A84" s="198">
        <v>16</v>
      </c>
      <c r="B84" s="180" t="s">
        <v>172</v>
      </c>
      <c r="C84" s="219" t="s">
        <v>173</v>
      </c>
      <c r="D84" s="182" t="s">
        <v>169</v>
      </c>
      <c r="E84" s="188">
        <v>48.384</v>
      </c>
      <c r="F84" s="196"/>
      <c r="G84" s="195">
        <f>E84*F84</f>
        <v>0</v>
      </c>
      <c r="H84" s="194" t="s">
        <v>170</v>
      </c>
      <c r="I84" s="200" t="s">
        <v>90</v>
      </c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>
        <v>21</v>
      </c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</row>
    <row r="85" spans="1:60" outlineLevel="1" x14ac:dyDescent="0.2">
      <c r="A85" s="198"/>
      <c r="B85" s="180"/>
      <c r="C85" s="223" t="s">
        <v>174</v>
      </c>
      <c r="D85" s="185"/>
      <c r="E85" s="191">
        <v>48.384</v>
      </c>
      <c r="F85" s="195"/>
      <c r="G85" s="195"/>
      <c r="H85" s="194"/>
      <c r="I85" s="200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P85" s="176"/>
      <c r="AQ85" s="176"/>
      <c r="AR85" s="176"/>
      <c r="AS85" s="176"/>
      <c r="AT85" s="176"/>
      <c r="AU85" s="176"/>
      <c r="AV85" s="176"/>
      <c r="AW85" s="176"/>
      <c r="AX85" s="176"/>
      <c r="AY85" s="176"/>
      <c r="AZ85" s="176"/>
      <c r="BA85" s="176"/>
      <c r="BB85" s="176"/>
      <c r="BC85" s="176"/>
      <c r="BD85" s="176"/>
      <c r="BE85" s="176"/>
      <c r="BF85" s="176"/>
      <c r="BG85" s="176"/>
      <c r="BH85" s="176"/>
    </row>
    <row r="86" spans="1:60" x14ac:dyDescent="0.2">
      <c r="A86" s="197" t="s">
        <v>81</v>
      </c>
      <c r="B86" s="179" t="s">
        <v>175</v>
      </c>
      <c r="C86" s="218" t="s">
        <v>176</v>
      </c>
      <c r="D86" s="181"/>
      <c r="E86" s="187"/>
      <c r="F86" s="255">
        <f>SUM(G87:G91)</f>
        <v>0</v>
      </c>
      <c r="G86" s="256"/>
      <c r="H86" s="193"/>
      <c r="I86" s="199"/>
    </row>
    <row r="87" spans="1:60" outlineLevel="1" x14ac:dyDescent="0.2">
      <c r="A87" s="198"/>
      <c r="B87" s="257" t="s">
        <v>177</v>
      </c>
      <c r="C87" s="258"/>
      <c r="D87" s="259"/>
      <c r="E87" s="260"/>
      <c r="F87" s="261"/>
      <c r="G87" s="262"/>
      <c r="H87" s="194"/>
      <c r="I87" s="200"/>
      <c r="J87" s="176"/>
      <c r="K87" s="176">
        <v>1</v>
      </c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6"/>
      <c r="AH87" s="176"/>
      <c r="AI87" s="176"/>
      <c r="AJ87" s="176"/>
      <c r="AK87" s="176"/>
      <c r="AL87" s="176"/>
      <c r="AM87" s="176"/>
      <c r="AN87" s="176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6"/>
      <c r="BC87" s="176"/>
      <c r="BD87" s="176"/>
      <c r="BE87" s="176"/>
      <c r="BF87" s="176"/>
      <c r="BG87" s="176"/>
      <c r="BH87" s="176"/>
    </row>
    <row r="88" spans="1:60" outlineLevel="1" x14ac:dyDescent="0.2">
      <c r="A88" s="198"/>
      <c r="B88" s="263" t="s">
        <v>178</v>
      </c>
      <c r="C88" s="264"/>
      <c r="D88" s="265"/>
      <c r="E88" s="266"/>
      <c r="F88" s="267"/>
      <c r="G88" s="268"/>
      <c r="H88" s="194"/>
      <c r="I88" s="200"/>
      <c r="J88" s="176"/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6"/>
      <c r="AH88" s="176"/>
      <c r="AI88" s="176"/>
      <c r="AJ88" s="176"/>
      <c r="AK88" s="176"/>
      <c r="AL88" s="176"/>
      <c r="AM88" s="176"/>
      <c r="AN88" s="176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6"/>
      <c r="AZ88" s="176"/>
      <c r="BA88" s="176"/>
      <c r="BB88" s="176"/>
      <c r="BC88" s="176"/>
      <c r="BD88" s="176"/>
      <c r="BE88" s="176"/>
      <c r="BF88" s="176"/>
      <c r="BG88" s="176"/>
      <c r="BH88" s="176"/>
    </row>
    <row r="89" spans="1:60" outlineLevel="1" x14ac:dyDescent="0.2">
      <c r="A89" s="198">
        <v>17</v>
      </c>
      <c r="B89" s="180" t="s">
        <v>179</v>
      </c>
      <c r="C89" s="219" t="s">
        <v>180</v>
      </c>
      <c r="D89" s="182" t="s">
        <v>88</v>
      </c>
      <c r="E89" s="188">
        <v>2.8</v>
      </c>
      <c r="F89" s="196"/>
      <c r="G89" s="195">
        <f>E89*F89</f>
        <v>0</v>
      </c>
      <c r="H89" s="194" t="s">
        <v>181</v>
      </c>
      <c r="I89" s="200" t="s">
        <v>90</v>
      </c>
      <c r="J89" s="176"/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6"/>
      <c r="AH89" s="176"/>
      <c r="AI89" s="176"/>
      <c r="AJ89" s="176"/>
      <c r="AK89" s="176"/>
      <c r="AL89" s="176"/>
      <c r="AM89" s="176">
        <v>21</v>
      </c>
      <c r="AN89" s="176"/>
      <c r="AO89" s="176"/>
      <c r="AP89" s="176"/>
      <c r="AQ89" s="176"/>
      <c r="AR89" s="176"/>
      <c r="AS89" s="176"/>
      <c r="AT89" s="176"/>
      <c r="AU89" s="176"/>
      <c r="AV89" s="176"/>
      <c r="AW89" s="176"/>
      <c r="AX89" s="176"/>
      <c r="AY89" s="176"/>
      <c r="AZ89" s="176"/>
      <c r="BA89" s="176"/>
      <c r="BB89" s="176"/>
      <c r="BC89" s="176"/>
      <c r="BD89" s="176"/>
      <c r="BE89" s="176"/>
      <c r="BF89" s="176"/>
      <c r="BG89" s="176"/>
      <c r="BH89" s="176"/>
    </row>
    <row r="90" spans="1:60" outlineLevel="1" x14ac:dyDescent="0.2">
      <c r="A90" s="198"/>
      <c r="B90" s="180"/>
      <c r="C90" s="223" t="s">
        <v>113</v>
      </c>
      <c r="D90" s="185"/>
      <c r="E90" s="191"/>
      <c r="F90" s="195"/>
      <c r="G90" s="195"/>
      <c r="H90" s="194"/>
      <c r="I90" s="200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6"/>
      <c r="AH90" s="176"/>
      <c r="AI90" s="176"/>
      <c r="AJ90" s="176"/>
      <c r="AK90" s="176"/>
      <c r="AL90" s="176"/>
      <c r="AM90" s="176"/>
      <c r="AN90" s="176"/>
      <c r="AO90" s="176"/>
      <c r="AP90" s="176"/>
      <c r="AQ90" s="176"/>
      <c r="AR90" s="176"/>
      <c r="AS90" s="176"/>
      <c r="AT90" s="176"/>
      <c r="AU90" s="176"/>
      <c r="AV90" s="176"/>
      <c r="AW90" s="176"/>
      <c r="AX90" s="176"/>
      <c r="AY90" s="176"/>
      <c r="AZ90" s="176"/>
      <c r="BA90" s="176"/>
      <c r="BB90" s="176"/>
      <c r="BC90" s="176"/>
      <c r="BD90" s="176"/>
      <c r="BE90" s="176"/>
      <c r="BF90" s="176"/>
      <c r="BG90" s="176"/>
      <c r="BH90" s="176"/>
    </row>
    <row r="91" spans="1:60" outlineLevel="1" x14ac:dyDescent="0.2">
      <c r="A91" s="198"/>
      <c r="B91" s="180"/>
      <c r="C91" s="223" t="s">
        <v>182</v>
      </c>
      <c r="D91" s="185"/>
      <c r="E91" s="191">
        <v>2.8</v>
      </c>
      <c r="F91" s="195"/>
      <c r="G91" s="195"/>
      <c r="H91" s="194"/>
      <c r="I91" s="200"/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6"/>
      <c r="AH91" s="176"/>
      <c r="AI91" s="176"/>
      <c r="AJ91" s="176"/>
      <c r="AK91" s="176"/>
      <c r="AL91" s="176"/>
      <c r="AM91" s="176"/>
      <c r="AN91" s="176"/>
      <c r="AO91" s="176"/>
      <c r="AP91" s="176"/>
      <c r="AQ91" s="176"/>
      <c r="AR91" s="176"/>
      <c r="AS91" s="176"/>
      <c r="AT91" s="176"/>
      <c r="AU91" s="176"/>
      <c r="AV91" s="176"/>
      <c r="AW91" s="176"/>
      <c r="AX91" s="176"/>
      <c r="AY91" s="176"/>
      <c r="AZ91" s="176"/>
      <c r="BA91" s="176"/>
      <c r="BB91" s="176"/>
      <c r="BC91" s="176"/>
      <c r="BD91" s="176"/>
      <c r="BE91" s="176"/>
      <c r="BF91" s="176"/>
      <c r="BG91" s="176"/>
      <c r="BH91" s="176"/>
    </row>
    <row r="92" spans="1:60" x14ac:dyDescent="0.2">
      <c r="A92" s="197" t="s">
        <v>81</v>
      </c>
      <c r="B92" s="179" t="s">
        <v>183</v>
      </c>
      <c r="C92" s="218" t="s">
        <v>184</v>
      </c>
      <c r="D92" s="181"/>
      <c r="E92" s="187"/>
      <c r="F92" s="255">
        <f>SUM(G93:G114)</f>
        <v>0</v>
      </c>
      <c r="G92" s="256"/>
      <c r="H92" s="193"/>
      <c r="I92" s="199"/>
    </row>
    <row r="93" spans="1:60" outlineLevel="1" x14ac:dyDescent="0.2">
      <c r="A93" s="198"/>
      <c r="B93" s="257" t="s">
        <v>185</v>
      </c>
      <c r="C93" s="258"/>
      <c r="D93" s="259"/>
      <c r="E93" s="260"/>
      <c r="F93" s="261"/>
      <c r="G93" s="262"/>
      <c r="H93" s="194"/>
      <c r="I93" s="200"/>
      <c r="J93" s="176"/>
      <c r="K93" s="176">
        <v>1</v>
      </c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6"/>
      <c r="AK93" s="176"/>
      <c r="AL93" s="176"/>
      <c r="AM93" s="176"/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6"/>
      <c r="BE93" s="176"/>
      <c r="BF93" s="176"/>
      <c r="BG93" s="176"/>
      <c r="BH93" s="176"/>
    </row>
    <row r="94" spans="1:60" outlineLevel="1" x14ac:dyDescent="0.2">
      <c r="A94" s="198"/>
      <c r="B94" s="263" t="s">
        <v>186</v>
      </c>
      <c r="C94" s="264"/>
      <c r="D94" s="265"/>
      <c r="E94" s="266"/>
      <c r="F94" s="267"/>
      <c r="G94" s="268"/>
      <c r="H94" s="194"/>
      <c r="I94" s="200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  <c r="AF94" s="176"/>
      <c r="AG94" s="176"/>
      <c r="AH94" s="176"/>
      <c r="AI94" s="176"/>
      <c r="AJ94" s="176"/>
      <c r="AK94" s="176"/>
      <c r="AL94" s="176"/>
      <c r="AM94" s="176"/>
      <c r="AN94" s="176"/>
      <c r="AO94" s="176"/>
      <c r="AP94" s="176"/>
      <c r="AQ94" s="176"/>
      <c r="AR94" s="176"/>
      <c r="AS94" s="176"/>
      <c r="AT94" s="176"/>
      <c r="AU94" s="176"/>
      <c r="AV94" s="176"/>
      <c r="AW94" s="176"/>
      <c r="AX94" s="176"/>
      <c r="AY94" s="176"/>
      <c r="AZ94" s="176"/>
      <c r="BA94" s="176"/>
      <c r="BB94" s="176"/>
      <c r="BC94" s="176"/>
      <c r="BD94" s="176"/>
      <c r="BE94" s="176"/>
      <c r="BF94" s="176"/>
      <c r="BG94" s="176"/>
      <c r="BH94" s="176"/>
    </row>
    <row r="95" spans="1:60" outlineLevel="1" x14ac:dyDescent="0.2">
      <c r="A95" s="198">
        <v>18</v>
      </c>
      <c r="B95" s="180" t="s">
        <v>187</v>
      </c>
      <c r="C95" s="219" t="s">
        <v>188</v>
      </c>
      <c r="D95" s="182" t="s">
        <v>68</v>
      </c>
      <c r="E95" s="188">
        <v>8.5</v>
      </c>
      <c r="F95" s="196"/>
      <c r="G95" s="195">
        <f>E95*F95</f>
        <v>0</v>
      </c>
      <c r="H95" s="194" t="s">
        <v>181</v>
      </c>
      <c r="I95" s="200" t="s">
        <v>90</v>
      </c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76"/>
      <c r="AI95" s="176"/>
      <c r="AJ95" s="176"/>
      <c r="AK95" s="176"/>
      <c r="AL95" s="176"/>
      <c r="AM95" s="176">
        <v>21</v>
      </c>
      <c r="AN95" s="176"/>
      <c r="AO95" s="176"/>
      <c r="AP95" s="176"/>
      <c r="AQ95" s="176"/>
      <c r="AR95" s="176"/>
      <c r="AS95" s="176"/>
      <c r="AT95" s="176"/>
      <c r="AU95" s="176"/>
      <c r="AV95" s="176"/>
      <c r="AW95" s="176"/>
      <c r="AX95" s="176"/>
      <c r="AY95" s="176"/>
      <c r="AZ95" s="176"/>
      <c r="BA95" s="176"/>
      <c r="BB95" s="176"/>
      <c r="BC95" s="176"/>
      <c r="BD95" s="176"/>
      <c r="BE95" s="176"/>
      <c r="BF95" s="176"/>
      <c r="BG95" s="176"/>
      <c r="BH95" s="176"/>
    </row>
    <row r="96" spans="1:60" outlineLevel="1" x14ac:dyDescent="0.2">
      <c r="A96" s="198"/>
      <c r="B96" s="180"/>
      <c r="C96" s="223" t="s">
        <v>189</v>
      </c>
      <c r="D96" s="185"/>
      <c r="E96" s="191"/>
      <c r="F96" s="195"/>
      <c r="G96" s="195"/>
      <c r="H96" s="194"/>
      <c r="I96" s="200"/>
      <c r="J96" s="176"/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6"/>
      <c r="AH96" s="176"/>
      <c r="AI96" s="176"/>
      <c r="AJ96" s="176"/>
      <c r="AK96" s="176"/>
      <c r="AL96" s="176"/>
      <c r="AM96" s="176"/>
      <c r="AN96" s="176"/>
      <c r="AO96" s="176"/>
      <c r="AP96" s="176"/>
      <c r="AQ96" s="176"/>
      <c r="AR96" s="176"/>
      <c r="AS96" s="176"/>
      <c r="AT96" s="176"/>
      <c r="AU96" s="176"/>
      <c r="AV96" s="176"/>
      <c r="AW96" s="176"/>
      <c r="AX96" s="176"/>
      <c r="AY96" s="176"/>
      <c r="AZ96" s="176"/>
      <c r="BA96" s="176"/>
      <c r="BB96" s="176"/>
      <c r="BC96" s="176"/>
      <c r="BD96" s="176"/>
      <c r="BE96" s="176"/>
      <c r="BF96" s="176"/>
      <c r="BG96" s="176"/>
      <c r="BH96" s="176"/>
    </row>
    <row r="97" spans="1:60" outlineLevel="1" x14ac:dyDescent="0.2">
      <c r="A97" s="198"/>
      <c r="B97" s="180"/>
      <c r="C97" s="223" t="s">
        <v>190</v>
      </c>
      <c r="D97" s="185"/>
      <c r="E97" s="191">
        <v>8.5</v>
      </c>
      <c r="F97" s="195"/>
      <c r="G97" s="195"/>
      <c r="H97" s="194"/>
      <c r="I97" s="200"/>
      <c r="J97" s="17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6"/>
      <c r="AH97" s="176"/>
      <c r="AI97" s="176"/>
      <c r="AJ97" s="176"/>
      <c r="AK97" s="176"/>
      <c r="AL97" s="176"/>
      <c r="AM97" s="176"/>
      <c r="AN97" s="176"/>
      <c r="AO97" s="176"/>
      <c r="AP97" s="176"/>
      <c r="AQ97" s="176"/>
      <c r="AR97" s="176"/>
      <c r="AS97" s="176"/>
      <c r="AT97" s="176"/>
      <c r="AU97" s="176"/>
      <c r="AV97" s="176"/>
      <c r="AW97" s="176"/>
      <c r="AX97" s="176"/>
      <c r="AY97" s="176"/>
      <c r="AZ97" s="176"/>
      <c r="BA97" s="176"/>
      <c r="BB97" s="176"/>
      <c r="BC97" s="176"/>
      <c r="BD97" s="176"/>
      <c r="BE97" s="176"/>
      <c r="BF97" s="176"/>
      <c r="BG97" s="176"/>
      <c r="BH97" s="176"/>
    </row>
    <row r="98" spans="1:60" outlineLevel="1" x14ac:dyDescent="0.2">
      <c r="A98" s="198">
        <v>19</v>
      </c>
      <c r="B98" s="180" t="s">
        <v>191</v>
      </c>
      <c r="C98" s="219" t="s">
        <v>192</v>
      </c>
      <c r="D98" s="182" t="s">
        <v>68</v>
      </c>
      <c r="E98" s="188">
        <v>28</v>
      </c>
      <c r="F98" s="196"/>
      <c r="G98" s="195">
        <f>E98*F98</f>
        <v>0</v>
      </c>
      <c r="H98" s="194" t="s">
        <v>181</v>
      </c>
      <c r="I98" s="200" t="s">
        <v>90</v>
      </c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>
        <v>21</v>
      </c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6"/>
      <c r="AZ98" s="176"/>
      <c r="BA98" s="176"/>
      <c r="BB98" s="176"/>
      <c r="BC98" s="176"/>
      <c r="BD98" s="176"/>
      <c r="BE98" s="176"/>
      <c r="BF98" s="176"/>
      <c r="BG98" s="176"/>
      <c r="BH98" s="176"/>
    </row>
    <row r="99" spans="1:60" outlineLevel="1" x14ac:dyDescent="0.2">
      <c r="A99" s="198"/>
      <c r="B99" s="180"/>
      <c r="C99" s="223" t="s">
        <v>193</v>
      </c>
      <c r="D99" s="185"/>
      <c r="E99" s="191"/>
      <c r="F99" s="195"/>
      <c r="G99" s="195"/>
      <c r="H99" s="194"/>
      <c r="I99" s="200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6"/>
      <c r="AZ99" s="176"/>
      <c r="BA99" s="176"/>
      <c r="BB99" s="176"/>
      <c r="BC99" s="176"/>
      <c r="BD99" s="176"/>
      <c r="BE99" s="176"/>
      <c r="BF99" s="176"/>
      <c r="BG99" s="176"/>
      <c r="BH99" s="176"/>
    </row>
    <row r="100" spans="1:60" outlineLevel="1" x14ac:dyDescent="0.2">
      <c r="A100" s="198"/>
      <c r="B100" s="180"/>
      <c r="C100" s="223" t="s">
        <v>194</v>
      </c>
      <c r="D100" s="185"/>
      <c r="E100" s="191">
        <v>28</v>
      </c>
      <c r="F100" s="195"/>
      <c r="G100" s="195"/>
      <c r="H100" s="194"/>
      <c r="I100" s="200"/>
      <c r="J100" s="176"/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/>
      <c r="BC100" s="176"/>
      <c r="BD100" s="176"/>
      <c r="BE100" s="176"/>
      <c r="BF100" s="176"/>
      <c r="BG100" s="176"/>
      <c r="BH100" s="176"/>
    </row>
    <row r="101" spans="1:60" outlineLevel="1" x14ac:dyDescent="0.2">
      <c r="A101" s="198"/>
      <c r="B101" s="263" t="s">
        <v>195</v>
      </c>
      <c r="C101" s="264"/>
      <c r="D101" s="265"/>
      <c r="E101" s="266"/>
      <c r="F101" s="267"/>
      <c r="G101" s="268"/>
      <c r="H101" s="194"/>
      <c r="I101" s="200"/>
      <c r="J101" s="176"/>
      <c r="K101" s="176">
        <v>1</v>
      </c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6"/>
      <c r="AZ101" s="176"/>
      <c r="BA101" s="176"/>
      <c r="BB101" s="176"/>
      <c r="BC101" s="176"/>
      <c r="BD101" s="176"/>
      <c r="BE101" s="176"/>
      <c r="BF101" s="176"/>
      <c r="BG101" s="176"/>
      <c r="BH101" s="176"/>
    </row>
    <row r="102" spans="1:60" outlineLevel="1" x14ac:dyDescent="0.2">
      <c r="A102" s="198"/>
      <c r="B102" s="263" t="s">
        <v>178</v>
      </c>
      <c r="C102" s="264"/>
      <c r="D102" s="265"/>
      <c r="E102" s="266"/>
      <c r="F102" s="267"/>
      <c r="G102" s="268"/>
      <c r="H102" s="194"/>
      <c r="I102" s="200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6"/>
      <c r="AZ102" s="176"/>
      <c r="BA102" s="176"/>
      <c r="BB102" s="176"/>
      <c r="BC102" s="176"/>
      <c r="BD102" s="176"/>
      <c r="BE102" s="176"/>
      <c r="BF102" s="176"/>
      <c r="BG102" s="176"/>
      <c r="BH102" s="176"/>
    </row>
    <row r="103" spans="1:60" outlineLevel="1" x14ac:dyDescent="0.2">
      <c r="A103" s="198"/>
      <c r="B103" s="263" t="s">
        <v>196</v>
      </c>
      <c r="C103" s="264"/>
      <c r="D103" s="265"/>
      <c r="E103" s="266"/>
      <c r="F103" s="267"/>
      <c r="G103" s="268"/>
      <c r="H103" s="194"/>
      <c r="I103" s="200"/>
      <c r="J103" s="176"/>
      <c r="K103" s="176">
        <v>2</v>
      </c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6"/>
      <c r="AZ103" s="176"/>
      <c r="BA103" s="176"/>
      <c r="BB103" s="176"/>
      <c r="BC103" s="176"/>
      <c r="BD103" s="176"/>
      <c r="BE103" s="176"/>
      <c r="BF103" s="176"/>
      <c r="BG103" s="176"/>
      <c r="BH103" s="176"/>
    </row>
    <row r="104" spans="1:60" outlineLevel="1" x14ac:dyDescent="0.2">
      <c r="A104" s="198">
        <v>20</v>
      </c>
      <c r="B104" s="180" t="s">
        <v>197</v>
      </c>
      <c r="C104" s="219" t="s">
        <v>198</v>
      </c>
      <c r="D104" s="182" t="s">
        <v>199</v>
      </c>
      <c r="E104" s="188">
        <v>6</v>
      </c>
      <c r="F104" s="196"/>
      <c r="G104" s="195">
        <f>E104*F104</f>
        <v>0</v>
      </c>
      <c r="H104" s="194" t="s">
        <v>181</v>
      </c>
      <c r="I104" s="200" t="s">
        <v>90</v>
      </c>
      <c r="J104" s="176"/>
      <c r="K104" s="176"/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>
        <v>21</v>
      </c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6"/>
      <c r="AZ104" s="176"/>
      <c r="BA104" s="176"/>
      <c r="BB104" s="176"/>
      <c r="BC104" s="176"/>
      <c r="BD104" s="176"/>
      <c r="BE104" s="176"/>
      <c r="BF104" s="176"/>
      <c r="BG104" s="176"/>
      <c r="BH104" s="176"/>
    </row>
    <row r="105" spans="1:60" outlineLevel="1" x14ac:dyDescent="0.2">
      <c r="A105" s="198"/>
      <c r="B105" s="180"/>
      <c r="C105" s="223" t="s">
        <v>189</v>
      </c>
      <c r="D105" s="185"/>
      <c r="E105" s="191"/>
      <c r="F105" s="195"/>
      <c r="G105" s="195"/>
      <c r="H105" s="194"/>
      <c r="I105" s="200"/>
      <c r="J105" s="176"/>
      <c r="K105" s="176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6"/>
      <c r="AZ105" s="176"/>
      <c r="BA105" s="176"/>
      <c r="BB105" s="176"/>
      <c r="BC105" s="176"/>
      <c r="BD105" s="176"/>
      <c r="BE105" s="176"/>
      <c r="BF105" s="176"/>
      <c r="BG105" s="176"/>
      <c r="BH105" s="176"/>
    </row>
    <row r="106" spans="1:60" outlineLevel="1" x14ac:dyDescent="0.2">
      <c r="A106" s="198"/>
      <c r="B106" s="180"/>
      <c r="C106" s="223" t="s">
        <v>200</v>
      </c>
      <c r="D106" s="185"/>
      <c r="E106" s="191">
        <v>6</v>
      </c>
      <c r="F106" s="195"/>
      <c r="G106" s="195"/>
      <c r="H106" s="194"/>
      <c r="I106" s="200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6"/>
      <c r="AZ106" s="176"/>
      <c r="BA106" s="176"/>
      <c r="BB106" s="176"/>
      <c r="BC106" s="176"/>
      <c r="BD106" s="176"/>
      <c r="BE106" s="176"/>
      <c r="BF106" s="176"/>
      <c r="BG106" s="176"/>
      <c r="BH106" s="176"/>
    </row>
    <row r="107" spans="1:60" outlineLevel="1" x14ac:dyDescent="0.2">
      <c r="A107" s="198">
        <v>21</v>
      </c>
      <c r="B107" s="180" t="s">
        <v>201</v>
      </c>
      <c r="C107" s="219" t="s">
        <v>202</v>
      </c>
      <c r="D107" s="182" t="s">
        <v>199</v>
      </c>
      <c r="E107" s="188">
        <v>9.2904999999999998</v>
      </c>
      <c r="F107" s="196"/>
      <c r="G107" s="195">
        <f>E107*F107</f>
        <v>0</v>
      </c>
      <c r="H107" s="194" t="s">
        <v>170</v>
      </c>
      <c r="I107" s="200" t="s">
        <v>90</v>
      </c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>
        <v>21</v>
      </c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6"/>
      <c r="AZ107" s="176"/>
      <c r="BA107" s="176"/>
      <c r="BB107" s="176"/>
      <c r="BC107" s="176"/>
      <c r="BD107" s="176"/>
      <c r="BE107" s="176"/>
      <c r="BF107" s="176"/>
      <c r="BG107" s="176"/>
      <c r="BH107" s="176"/>
    </row>
    <row r="108" spans="1:60" outlineLevel="1" x14ac:dyDescent="0.2">
      <c r="A108" s="198"/>
      <c r="B108" s="180"/>
      <c r="C108" s="223" t="s">
        <v>203</v>
      </c>
      <c r="D108" s="185"/>
      <c r="E108" s="191">
        <v>9.2904999999999998</v>
      </c>
      <c r="F108" s="195"/>
      <c r="G108" s="195"/>
      <c r="H108" s="194"/>
      <c r="I108" s="200"/>
      <c r="J108" s="176"/>
      <c r="K108" s="176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76"/>
      <c r="AH108" s="176"/>
      <c r="AI108" s="176"/>
      <c r="AJ108" s="176"/>
      <c r="AK108" s="176"/>
      <c r="AL108" s="176"/>
      <c r="AM108" s="176"/>
      <c r="AN108" s="176"/>
      <c r="AO108" s="176"/>
      <c r="AP108" s="176"/>
      <c r="AQ108" s="176"/>
      <c r="AR108" s="176"/>
      <c r="AS108" s="176"/>
      <c r="AT108" s="176"/>
      <c r="AU108" s="176"/>
      <c r="AV108" s="176"/>
      <c r="AW108" s="176"/>
      <c r="AX108" s="176"/>
      <c r="AY108" s="176"/>
      <c r="AZ108" s="176"/>
      <c r="BA108" s="176"/>
      <c r="BB108" s="176"/>
      <c r="BC108" s="176"/>
      <c r="BD108" s="176"/>
      <c r="BE108" s="176"/>
      <c r="BF108" s="176"/>
      <c r="BG108" s="176"/>
      <c r="BH108" s="176"/>
    </row>
    <row r="109" spans="1:60" outlineLevel="1" x14ac:dyDescent="0.2">
      <c r="A109" s="198">
        <v>22</v>
      </c>
      <c r="B109" s="180" t="s">
        <v>204</v>
      </c>
      <c r="C109" s="219" t="s">
        <v>205</v>
      </c>
      <c r="D109" s="182" t="s">
        <v>199</v>
      </c>
      <c r="E109" s="188">
        <v>6.1208</v>
      </c>
      <c r="F109" s="196"/>
      <c r="G109" s="195">
        <f>E109*F109</f>
        <v>0</v>
      </c>
      <c r="H109" s="194" t="s">
        <v>170</v>
      </c>
      <c r="I109" s="200" t="s">
        <v>90</v>
      </c>
      <c r="J109" s="176"/>
      <c r="K109" s="176"/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76"/>
      <c r="AH109" s="176"/>
      <c r="AI109" s="176"/>
      <c r="AJ109" s="176"/>
      <c r="AK109" s="176"/>
      <c r="AL109" s="176"/>
      <c r="AM109" s="176">
        <v>21</v>
      </c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76"/>
      <c r="BF109" s="176"/>
      <c r="BG109" s="176"/>
      <c r="BH109" s="176"/>
    </row>
    <row r="110" spans="1:60" outlineLevel="1" x14ac:dyDescent="0.2">
      <c r="A110" s="198"/>
      <c r="B110" s="180"/>
      <c r="C110" s="223" t="s">
        <v>206</v>
      </c>
      <c r="D110" s="185"/>
      <c r="E110" s="191">
        <v>6.1208</v>
      </c>
      <c r="F110" s="195"/>
      <c r="G110" s="195"/>
      <c r="H110" s="194"/>
      <c r="I110" s="200"/>
      <c r="J110" s="176"/>
      <c r="K110" s="176"/>
      <c r="L110" s="176"/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6"/>
      <c r="AG110" s="176"/>
      <c r="AH110" s="176"/>
      <c r="AI110" s="176"/>
      <c r="AJ110" s="176"/>
      <c r="AK110" s="176"/>
      <c r="AL110" s="176"/>
      <c r="AM110" s="176"/>
      <c r="AN110" s="176"/>
      <c r="AO110" s="176"/>
      <c r="AP110" s="176"/>
      <c r="AQ110" s="176"/>
      <c r="AR110" s="176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</row>
    <row r="111" spans="1:60" outlineLevel="1" x14ac:dyDescent="0.2">
      <c r="A111" s="198">
        <v>23</v>
      </c>
      <c r="B111" s="180" t="s">
        <v>207</v>
      </c>
      <c r="C111" s="219" t="s">
        <v>208</v>
      </c>
      <c r="D111" s="182" t="s">
        <v>199</v>
      </c>
      <c r="E111" s="188">
        <v>3.03</v>
      </c>
      <c r="F111" s="196"/>
      <c r="G111" s="195">
        <f>E111*F111</f>
        <v>0</v>
      </c>
      <c r="H111" s="194" t="s">
        <v>170</v>
      </c>
      <c r="I111" s="200" t="s">
        <v>90</v>
      </c>
      <c r="J111" s="176"/>
      <c r="K111" s="176"/>
      <c r="L111" s="176"/>
      <c r="M111" s="176"/>
      <c r="N111" s="176"/>
      <c r="O111" s="176"/>
      <c r="P111" s="176"/>
      <c r="Q111" s="176"/>
      <c r="R111" s="176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  <c r="AF111" s="176"/>
      <c r="AG111" s="176"/>
      <c r="AH111" s="176"/>
      <c r="AI111" s="176"/>
      <c r="AJ111" s="176"/>
      <c r="AK111" s="176"/>
      <c r="AL111" s="176"/>
      <c r="AM111" s="176">
        <v>21</v>
      </c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6"/>
      <c r="AZ111" s="176"/>
      <c r="BA111" s="176"/>
      <c r="BB111" s="176"/>
      <c r="BC111" s="176"/>
      <c r="BD111" s="176"/>
      <c r="BE111" s="176"/>
      <c r="BF111" s="176"/>
      <c r="BG111" s="176"/>
      <c r="BH111" s="176"/>
    </row>
    <row r="112" spans="1:60" outlineLevel="1" x14ac:dyDescent="0.2">
      <c r="A112" s="198"/>
      <c r="B112" s="180"/>
      <c r="C112" s="223" t="s">
        <v>209</v>
      </c>
      <c r="D112" s="185"/>
      <c r="E112" s="191">
        <v>3.03</v>
      </c>
      <c r="F112" s="195"/>
      <c r="G112" s="195"/>
      <c r="H112" s="194"/>
      <c r="I112" s="200"/>
      <c r="J112" s="176"/>
      <c r="K112" s="176"/>
      <c r="L112" s="176"/>
      <c r="M112" s="176"/>
      <c r="N112" s="176"/>
      <c r="O112" s="176"/>
      <c r="P112" s="176"/>
      <c r="Q112" s="176"/>
      <c r="R112" s="176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  <c r="AF112" s="176"/>
      <c r="AG112" s="176"/>
      <c r="AH112" s="176"/>
      <c r="AI112" s="176"/>
      <c r="AJ112" s="176"/>
      <c r="AK112" s="176"/>
      <c r="AL112" s="176"/>
      <c r="AM112" s="176"/>
      <c r="AN112" s="176"/>
      <c r="AO112" s="176"/>
      <c r="AP112" s="176"/>
      <c r="AQ112" s="176"/>
      <c r="AR112" s="176"/>
      <c r="AS112" s="176"/>
      <c r="AT112" s="176"/>
      <c r="AU112" s="176"/>
      <c r="AV112" s="176"/>
      <c r="AW112" s="176"/>
      <c r="AX112" s="176"/>
      <c r="AY112" s="176"/>
      <c r="AZ112" s="176"/>
      <c r="BA112" s="176"/>
      <c r="BB112" s="176"/>
      <c r="BC112" s="176"/>
      <c r="BD112" s="176"/>
      <c r="BE112" s="176"/>
      <c r="BF112" s="176"/>
      <c r="BG112" s="176"/>
      <c r="BH112" s="176"/>
    </row>
    <row r="113" spans="1:60" outlineLevel="1" x14ac:dyDescent="0.2">
      <c r="A113" s="198">
        <v>24</v>
      </c>
      <c r="B113" s="180" t="s">
        <v>210</v>
      </c>
      <c r="C113" s="219" t="s">
        <v>211</v>
      </c>
      <c r="D113" s="182" t="s">
        <v>199</v>
      </c>
      <c r="E113" s="188">
        <v>3.03</v>
      </c>
      <c r="F113" s="196"/>
      <c r="G113" s="195">
        <f>E113*F113</f>
        <v>0</v>
      </c>
      <c r="H113" s="194" t="s">
        <v>170</v>
      </c>
      <c r="I113" s="200" t="s">
        <v>90</v>
      </c>
      <c r="J113" s="176"/>
      <c r="K113" s="176"/>
      <c r="L113" s="176"/>
      <c r="M113" s="176"/>
      <c r="N113" s="176"/>
      <c r="O113" s="176"/>
      <c r="P113" s="176"/>
      <c r="Q113" s="176"/>
      <c r="R113" s="176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  <c r="AF113" s="176"/>
      <c r="AG113" s="176"/>
      <c r="AH113" s="176"/>
      <c r="AI113" s="176"/>
      <c r="AJ113" s="176"/>
      <c r="AK113" s="176"/>
      <c r="AL113" s="176"/>
      <c r="AM113" s="176">
        <v>21</v>
      </c>
      <c r="AN113" s="176"/>
      <c r="AO113" s="176"/>
      <c r="AP113" s="176"/>
      <c r="AQ113" s="176"/>
      <c r="AR113" s="176"/>
      <c r="AS113" s="176"/>
      <c r="AT113" s="176"/>
      <c r="AU113" s="176"/>
      <c r="AV113" s="176"/>
      <c r="AW113" s="176"/>
      <c r="AX113" s="176"/>
      <c r="AY113" s="176"/>
      <c r="AZ113" s="176"/>
      <c r="BA113" s="176"/>
      <c r="BB113" s="176"/>
      <c r="BC113" s="176"/>
      <c r="BD113" s="176"/>
      <c r="BE113" s="176"/>
      <c r="BF113" s="176"/>
      <c r="BG113" s="176"/>
      <c r="BH113" s="176"/>
    </row>
    <row r="114" spans="1:60" outlineLevel="1" x14ac:dyDescent="0.2">
      <c r="A114" s="198"/>
      <c r="B114" s="180"/>
      <c r="C114" s="223" t="s">
        <v>209</v>
      </c>
      <c r="D114" s="185"/>
      <c r="E114" s="191">
        <v>3.03</v>
      </c>
      <c r="F114" s="195"/>
      <c r="G114" s="195"/>
      <c r="H114" s="194"/>
      <c r="I114" s="200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76"/>
      <c r="AH114" s="176"/>
      <c r="AI114" s="176"/>
      <c r="AJ114" s="176"/>
      <c r="AK114" s="176"/>
      <c r="AL114" s="176"/>
      <c r="AM114" s="176"/>
      <c r="AN114" s="176"/>
      <c r="AO114" s="176"/>
      <c r="AP114" s="176"/>
      <c r="AQ114" s="176"/>
      <c r="AR114" s="176"/>
      <c r="AS114" s="176"/>
      <c r="AT114" s="176"/>
      <c r="AU114" s="176"/>
      <c r="AV114" s="176"/>
      <c r="AW114" s="176"/>
      <c r="AX114" s="176"/>
      <c r="AY114" s="176"/>
      <c r="AZ114" s="176"/>
      <c r="BA114" s="176"/>
      <c r="BB114" s="176"/>
      <c r="BC114" s="176"/>
      <c r="BD114" s="176"/>
      <c r="BE114" s="176"/>
      <c r="BF114" s="176"/>
      <c r="BG114" s="176"/>
      <c r="BH114" s="176"/>
    </row>
    <row r="115" spans="1:60" x14ac:dyDescent="0.2">
      <c r="A115" s="197" t="s">
        <v>81</v>
      </c>
      <c r="B115" s="179" t="s">
        <v>212</v>
      </c>
      <c r="C115" s="218" t="s">
        <v>213</v>
      </c>
      <c r="D115" s="181"/>
      <c r="E115" s="187"/>
      <c r="F115" s="255">
        <f>SUM(G116:G131)</f>
        <v>0</v>
      </c>
      <c r="G115" s="256"/>
      <c r="H115" s="193"/>
      <c r="I115" s="199"/>
    </row>
    <row r="116" spans="1:60" outlineLevel="1" x14ac:dyDescent="0.2">
      <c r="A116" s="198"/>
      <c r="B116" s="257" t="s">
        <v>214</v>
      </c>
      <c r="C116" s="258"/>
      <c r="D116" s="259"/>
      <c r="E116" s="260"/>
      <c r="F116" s="261"/>
      <c r="G116" s="262"/>
      <c r="H116" s="194"/>
      <c r="I116" s="200"/>
      <c r="J116" s="176"/>
      <c r="K116" s="176">
        <v>1</v>
      </c>
      <c r="L116" s="176"/>
      <c r="M116" s="176"/>
      <c r="N116" s="176"/>
      <c r="O116" s="176"/>
      <c r="P116" s="176"/>
      <c r="Q116" s="176"/>
      <c r="R116" s="176"/>
      <c r="S116" s="176"/>
      <c r="T116" s="176"/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  <c r="AF116" s="176"/>
      <c r="AG116" s="176"/>
      <c r="AH116" s="176"/>
      <c r="AI116" s="176"/>
      <c r="AJ116" s="176"/>
      <c r="AK116" s="176"/>
      <c r="AL116" s="176"/>
      <c r="AM116" s="176"/>
      <c r="AN116" s="176"/>
      <c r="AO116" s="176"/>
      <c r="AP116" s="176"/>
      <c r="AQ116" s="176"/>
      <c r="AR116" s="176"/>
      <c r="AS116" s="176"/>
      <c r="AT116" s="176"/>
      <c r="AU116" s="176"/>
      <c r="AV116" s="176"/>
      <c r="AW116" s="176"/>
      <c r="AX116" s="176"/>
      <c r="AY116" s="176"/>
      <c r="AZ116" s="176"/>
      <c r="BA116" s="176"/>
      <c r="BB116" s="176"/>
      <c r="BC116" s="176"/>
      <c r="BD116" s="176"/>
      <c r="BE116" s="176"/>
      <c r="BF116" s="176"/>
      <c r="BG116" s="176"/>
      <c r="BH116" s="176"/>
    </row>
    <row r="117" spans="1:60" outlineLevel="1" x14ac:dyDescent="0.2">
      <c r="A117" s="198"/>
      <c r="B117" s="263" t="s">
        <v>215</v>
      </c>
      <c r="C117" s="264"/>
      <c r="D117" s="265"/>
      <c r="E117" s="266"/>
      <c r="F117" s="267"/>
      <c r="G117" s="268"/>
      <c r="H117" s="194"/>
      <c r="I117" s="200"/>
      <c r="J117" s="176"/>
      <c r="K117" s="176"/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6"/>
      <c r="AG117" s="176"/>
      <c r="AH117" s="176"/>
      <c r="AI117" s="176"/>
      <c r="AJ117" s="176"/>
      <c r="AK117" s="176"/>
      <c r="AL117" s="176"/>
      <c r="AM117" s="176"/>
      <c r="AN117" s="176"/>
      <c r="AO117" s="176"/>
      <c r="AP117" s="176"/>
      <c r="AQ117" s="176"/>
      <c r="AR117" s="176"/>
      <c r="AS117" s="176"/>
      <c r="AT117" s="176"/>
      <c r="AU117" s="176"/>
      <c r="AV117" s="176"/>
      <c r="AW117" s="176"/>
      <c r="AX117" s="176"/>
      <c r="AY117" s="176"/>
      <c r="AZ117" s="176"/>
      <c r="BA117" s="176"/>
      <c r="BB117" s="176"/>
      <c r="BC117" s="176"/>
      <c r="BD117" s="176"/>
      <c r="BE117" s="176"/>
      <c r="BF117" s="176"/>
      <c r="BG117" s="176"/>
      <c r="BH117" s="176"/>
    </row>
    <row r="118" spans="1:60" outlineLevel="1" x14ac:dyDescent="0.2">
      <c r="A118" s="198"/>
      <c r="B118" s="263" t="s">
        <v>216</v>
      </c>
      <c r="C118" s="264"/>
      <c r="D118" s="265"/>
      <c r="E118" s="266"/>
      <c r="F118" s="267"/>
      <c r="G118" s="268"/>
      <c r="H118" s="194"/>
      <c r="I118" s="200"/>
      <c r="J118" s="176"/>
      <c r="K118" s="176">
        <v>2</v>
      </c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6"/>
      <c r="AH118" s="176"/>
      <c r="AI118" s="176"/>
      <c r="AJ118" s="176"/>
      <c r="AK118" s="176"/>
      <c r="AL118" s="176"/>
      <c r="AM118" s="176"/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6"/>
      <c r="BB118" s="176"/>
      <c r="BC118" s="176"/>
      <c r="BD118" s="176"/>
      <c r="BE118" s="176"/>
      <c r="BF118" s="176"/>
      <c r="BG118" s="176"/>
      <c r="BH118" s="176"/>
    </row>
    <row r="119" spans="1:60" outlineLevel="1" x14ac:dyDescent="0.2">
      <c r="A119" s="198">
        <v>25</v>
      </c>
      <c r="B119" s="180" t="s">
        <v>217</v>
      </c>
      <c r="C119" s="219" t="s">
        <v>218</v>
      </c>
      <c r="D119" s="182" t="s">
        <v>219</v>
      </c>
      <c r="E119" s="188">
        <v>2</v>
      </c>
      <c r="F119" s="196"/>
      <c r="G119" s="195">
        <f>E119*F119</f>
        <v>0</v>
      </c>
      <c r="H119" s="194" t="s">
        <v>181</v>
      </c>
      <c r="I119" s="200" t="s">
        <v>90</v>
      </c>
      <c r="J119" s="176"/>
      <c r="K119" s="176"/>
      <c r="L119" s="176"/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  <c r="AF119" s="176"/>
      <c r="AG119" s="176"/>
      <c r="AH119" s="176"/>
      <c r="AI119" s="176"/>
      <c r="AJ119" s="176"/>
      <c r="AK119" s="176"/>
      <c r="AL119" s="176"/>
      <c r="AM119" s="176">
        <v>21</v>
      </c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176"/>
      <c r="BE119" s="176"/>
      <c r="BF119" s="176"/>
      <c r="BG119" s="176"/>
      <c r="BH119" s="176"/>
    </row>
    <row r="120" spans="1:60" outlineLevel="1" x14ac:dyDescent="0.2">
      <c r="A120" s="198"/>
      <c r="B120" s="180"/>
      <c r="C120" s="223" t="s">
        <v>113</v>
      </c>
      <c r="D120" s="185"/>
      <c r="E120" s="191"/>
      <c r="F120" s="195"/>
      <c r="G120" s="195"/>
      <c r="H120" s="194"/>
      <c r="I120" s="200"/>
      <c r="J120" s="176"/>
      <c r="K120" s="176"/>
      <c r="L120" s="176"/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6"/>
      <c r="AG120" s="176"/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176"/>
      <c r="BE120" s="176"/>
      <c r="BF120" s="176"/>
      <c r="BG120" s="176"/>
      <c r="BH120" s="176"/>
    </row>
    <row r="121" spans="1:60" outlineLevel="1" x14ac:dyDescent="0.2">
      <c r="A121" s="198"/>
      <c r="B121" s="180"/>
      <c r="C121" s="223" t="s">
        <v>220</v>
      </c>
      <c r="D121" s="185"/>
      <c r="E121" s="191">
        <v>2</v>
      </c>
      <c r="F121" s="195"/>
      <c r="G121" s="195"/>
      <c r="H121" s="194"/>
      <c r="I121" s="200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/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176"/>
      <c r="BE121" s="176"/>
      <c r="BF121" s="176"/>
      <c r="BG121" s="176"/>
      <c r="BH121" s="176"/>
    </row>
    <row r="122" spans="1:60" outlineLevel="1" x14ac:dyDescent="0.2">
      <c r="A122" s="198"/>
      <c r="B122" s="263" t="s">
        <v>221</v>
      </c>
      <c r="C122" s="264"/>
      <c r="D122" s="265"/>
      <c r="E122" s="266"/>
      <c r="F122" s="267"/>
      <c r="G122" s="268"/>
      <c r="H122" s="194"/>
      <c r="I122" s="200"/>
      <c r="J122" s="176"/>
      <c r="K122" s="176">
        <v>1</v>
      </c>
      <c r="L122" s="176"/>
      <c r="M122" s="176"/>
      <c r="N122" s="176"/>
      <c r="O122" s="176"/>
      <c r="P122" s="176"/>
      <c r="Q122" s="176"/>
      <c r="R122" s="176"/>
      <c r="S122" s="176"/>
      <c r="T122" s="176"/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  <c r="AF122" s="176"/>
      <c r="AG122" s="176"/>
      <c r="AH122" s="176"/>
      <c r="AI122" s="176"/>
      <c r="AJ122" s="176"/>
      <c r="AK122" s="176"/>
      <c r="AL122" s="176"/>
      <c r="AM122" s="176"/>
      <c r="AN122" s="176"/>
      <c r="AO122" s="176"/>
      <c r="AP122" s="176"/>
      <c r="AQ122" s="176"/>
      <c r="AR122" s="176"/>
      <c r="AS122" s="176"/>
      <c r="AT122" s="176"/>
      <c r="AU122" s="176"/>
      <c r="AV122" s="176"/>
      <c r="AW122" s="176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6"/>
      <c r="BH122" s="176"/>
    </row>
    <row r="123" spans="1:60" outlineLevel="1" x14ac:dyDescent="0.2">
      <c r="A123" s="198">
        <v>26</v>
      </c>
      <c r="B123" s="180" t="s">
        <v>222</v>
      </c>
      <c r="C123" s="219" t="s">
        <v>223</v>
      </c>
      <c r="D123" s="182" t="s">
        <v>68</v>
      </c>
      <c r="E123" s="188">
        <v>28</v>
      </c>
      <c r="F123" s="196"/>
      <c r="G123" s="195">
        <f>E123*F123</f>
        <v>0</v>
      </c>
      <c r="H123" s="194" t="s">
        <v>181</v>
      </c>
      <c r="I123" s="200" t="s">
        <v>90</v>
      </c>
      <c r="J123" s="176"/>
      <c r="K123" s="176"/>
      <c r="L123" s="176"/>
      <c r="M123" s="176"/>
      <c r="N123" s="176"/>
      <c r="O123" s="176"/>
      <c r="P123" s="176"/>
      <c r="Q123" s="176"/>
      <c r="R123" s="176"/>
      <c r="S123" s="176"/>
      <c r="T123" s="176"/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>
        <v>21</v>
      </c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6"/>
      <c r="BH123" s="176"/>
    </row>
    <row r="124" spans="1:60" outlineLevel="1" x14ac:dyDescent="0.2">
      <c r="A124" s="198"/>
      <c r="B124" s="180"/>
      <c r="C124" s="223" t="s">
        <v>193</v>
      </c>
      <c r="D124" s="185"/>
      <c r="E124" s="191"/>
      <c r="F124" s="195"/>
      <c r="G124" s="195"/>
      <c r="H124" s="194"/>
      <c r="I124" s="200"/>
      <c r="J124" s="176"/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176"/>
      <c r="BF124" s="176"/>
      <c r="BG124" s="176"/>
      <c r="BH124" s="176"/>
    </row>
    <row r="125" spans="1:60" outlineLevel="1" x14ac:dyDescent="0.2">
      <c r="A125" s="198"/>
      <c r="B125" s="180"/>
      <c r="C125" s="223" t="s">
        <v>194</v>
      </c>
      <c r="D125" s="185"/>
      <c r="E125" s="191">
        <v>28</v>
      </c>
      <c r="F125" s="195"/>
      <c r="G125" s="195"/>
      <c r="H125" s="194"/>
      <c r="I125" s="200"/>
      <c r="J125" s="176"/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176"/>
      <c r="AC125" s="176"/>
      <c r="AD125" s="176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6"/>
      <c r="AO125" s="176"/>
      <c r="AP125" s="176"/>
      <c r="AQ125" s="176"/>
      <c r="AR125" s="176"/>
      <c r="AS125" s="176"/>
      <c r="AT125" s="176"/>
      <c r="AU125" s="176"/>
      <c r="AV125" s="176"/>
      <c r="AW125" s="176"/>
      <c r="AX125" s="176"/>
      <c r="AY125" s="176"/>
      <c r="AZ125" s="176"/>
      <c r="BA125" s="176"/>
      <c r="BB125" s="176"/>
      <c r="BC125" s="176"/>
      <c r="BD125" s="176"/>
      <c r="BE125" s="176"/>
      <c r="BF125" s="176"/>
      <c r="BG125" s="176"/>
      <c r="BH125" s="176"/>
    </row>
    <row r="126" spans="1:60" outlineLevel="1" x14ac:dyDescent="0.2">
      <c r="A126" s="198"/>
      <c r="B126" s="263" t="s">
        <v>224</v>
      </c>
      <c r="C126" s="264"/>
      <c r="D126" s="265"/>
      <c r="E126" s="266"/>
      <c r="F126" s="267"/>
      <c r="G126" s="268"/>
      <c r="H126" s="194"/>
      <c r="I126" s="200"/>
      <c r="J126" s="176"/>
      <c r="K126" s="176">
        <v>1</v>
      </c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  <c r="AF126" s="176"/>
      <c r="AG126" s="176"/>
      <c r="AH126" s="176"/>
      <c r="AI126" s="176"/>
      <c r="AJ126" s="176"/>
      <c r="AK126" s="176"/>
      <c r="AL126" s="176"/>
      <c r="AM126" s="176"/>
      <c r="AN126" s="176"/>
      <c r="AO126" s="176"/>
      <c r="AP126" s="176"/>
      <c r="AQ126" s="176"/>
      <c r="AR126" s="176"/>
      <c r="AS126" s="176"/>
      <c r="AT126" s="176"/>
      <c r="AU126" s="176"/>
      <c r="AV126" s="176"/>
      <c r="AW126" s="176"/>
      <c r="AX126" s="176"/>
      <c r="AY126" s="176"/>
      <c r="AZ126" s="176"/>
      <c r="BA126" s="176"/>
      <c r="BB126" s="176"/>
      <c r="BC126" s="176"/>
      <c r="BD126" s="176"/>
      <c r="BE126" s="176"/>
      <c r="BF126" s="176"/>
      <c r="BG126" s="176"/>
      <c r="BH126" s="176"/>
    </row>
    <row r="127" spans="1:60" outlineLevel="1" x14ac:dyDescent="0.2">
      <c r="A127" s="198">
        <v>27</v>
      </c>
      <c r="B127" s="180" t="s">
        <v>225</v>
      </c>
      <c r="C127" s="219" t="s">
        <v>226</v>
      </c>
      <c r="D127" s="182" t="s">
        <v>68</v>
      </c>
      <c r="E127" s="188">
        <v>36.5</v>
      </c>
      <c r="F127" s="196"/>
      <c r="G127" s="195">
        <f>E127*F127</f>
        <v>0</v>
      </c>
      <c r="H127" s="194" t="s">
        <v>181</v>
      </c>
      <c r="I127" s="200" t="s">
        <v>90</v>
      </c>
      <c r="J127" s="176"/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  <c r="AF127" s="176"/>
      <c r="AG127" s="176"/>
      <c r="AH127" s="176"/>
      <c r="AI127" s="176"/>
      <c r="AJ127" s="176"/>
      <c r="AK127" s="176"/>
      <c r="AL127" s="176"/>
      <c r="AM127" s="176">
        <v>21</v>
      </c>
      <c r="AN127" s="176"/>
      <c r="AO127" s="176"/>
      <c r="AP127" s="176"/>
      <c r="AQ127" s="176"/>
      <c r="AR127" s="176"/>
      <c r="AS127" s="176"/>
      <c r="AT127" s="176"/>
      <c r="AU127" s="176"/>
      <c r="AV127" s="176"/>
      <c r="AW127" s="176"/>
      <c r="AX127" s="176"/>
      <c r="AY127" s="176"/>
      <c r="AZ127" s="176"/>
      <c r="BA127" s="176"/>
      <c r="BB127" s="176"/>
      <c r="BC127" s="176"/>
      <c r="BD127" s="176"/>
      <c r="BE127" s="176"/>
      <c r="BF127" s="176"/>
      <c r="BG127" s="176"/>
      <c r="BH127" s="176"/>
    </row>
    <row r="128" spans="1:60" outlineLevel="1" x14ac:dyDescent="0.2">
      <c r="A128" s="198"/>
      <c r="B128" s="263" t="s">
        <v>227</v>
      </c>
      <c r="C128" s="264"/>
      <c r="D128" s="265"/>
      <c r="E128" s="266"/>
      <c r="F128" s="267"/>
      <c r="G128" s="268"/>
      <c r="H128" s="194"/>
      <c r="I128" s="200"/>
      <c r="J128" s="176"/>
      <c r="K128" s="176">
        <v>1</v>
      </c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  <c r="AF128" s="176"/>
      <c r="AG128" s="176"/>
      <c r="AH128" s="176"/>
      <c r="AI128" s="176"/>
      <c r="AJ128" s="176"/>
      <c r="AK128" s="176"/>
      <c r="AL128" s="176"/>
      <c r="AM128" s="176"/>
      <c r="AN128" s="176"/>
      <c r="AO128" s="176"/>
      <c r="AP128" s="176"/>
      <c r="AQ128" s="176"/>
      <c r="AR128" s="176"/>
      <c r="AS128" s="176"/>
      <c r="AT128" s="176"/>
      <c r="AU128" s="176"/>
      <c r="AV128" s="176"/>
      <c r="AW128" s="176"/>
      <c r="AX128" s="176"/>
      <c r="AY128" s="176"/>
      <c r="AZ128" s="176"/>
      <c r="BA128" s="176"/>
      <c r="BB128" s="176"/>
      <c r="BC128" s="176"/>
      <c r="BD128" s="176"/>
      <c r="BE128" s="176"/>
      <c r="BF128" s="176"/>
      <c r="BG128" s="176"/>
      <c r="BH128" s="176"/>
    </row>
    <row r="129" spans="1:60" outlineLevel="1" x14ac:dyDescent="0.2">
      <c r="A129" s="198"/>
      <c r="B129" s="263" t="s">
        <v>228</v>
      </c>
      <c r="C129" s="264"/>
      <c r="D129" s="265"/>
      <c r="E129" s="266"/>
      <c r="F129" s="267"/>
      <c r="G129" s="268"/>
      <c r="H129" s="194"/>
      <c r="I129" s="200"/>
      <c r="J129" s="176"/>
      <c r="K129" s="176">
        <v>2</v>
      </c>
      <c r="L129" s="176"/>
      <c r="M129" s="176"/>
      <c r="N129" s="176"/>
      <c r="O129" s="176"/>
      <c r="P129" s="176"/>
      <c r="Q129" s="176"/>
      <c r="R129" s="176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6"/>
      <c r="AG129" s="176"/>
      <c r="AH129" s="176"/>
      <c r="AI129" s="176"/>
      <c r="AJ129" s="176"/>
      <c r="AK129" s="176"/>
      <c r="AL129" s="176"/>
      <c r="AM129" s="176"/>
      <c r="AN129" s="176"/>
      <c r="AO129" s="176"/>
      <c r="AP129" s="176"/>
      <c r="AQ129" s="176"/>
      <c r="AR129" s="176"/>
      <c r="AS129" s="176"/>
      <c r="AT129" s="176"/>
      <c r="AU129" s="176"/>
      <c r="AV129" s="176"/>
      <c r="AW129" s="176"/>
      <c r="AX129" s="176"/>
      <c r="AY129" s="176"/>
      <c r="AZ129" s="176"/>
      <c r="BA129" s="176"/>
      <c r="BB129" s="176"/>
      <c r="BC129" s="176"/>
      <c r="BD129" s="176"/>
      <c r="BE129" s="176"/>
      <c r="BF129" s="176"/>
      <c r="BG129" s="176"/>
      <c r="BH129" s="176"/>
    </row>
    <row r="130" spans="1:60" outlineLevel="1" x14ac:dyDescent="0.2">
      <c r="A130" s="198">
        <v>28</v>
      </c>
      <c r="B130" s="180" t="s">
        <v>229</v>
      </c>
      <c r="C130" s="219" t="s">
        <v>230</v>
      </c>
      <c r="D130" s="182" t="s">
        <v>199</v>
      </c>
      <c r="E130" s="188">
        <v>2</v>
      </c>
      <c r="F130" s="196"/>
      <c r="G130" s="195">
        <f>E130*F130</f>
        <v>0</v>
      </c>
      <c r="H130" s="194" t="s">
        <v>231</v>
      </c>
      <c r="I130" s="200" t="s">
        <v>90</v>
      </c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6"/>
      <c r="AH130" s="176"/>
      <c r="AI130" s="176"/>
      <c r="AJ130" s="176"/>
      <c r="AK130" s="176"/>
      <c r="AL130" s="176"/>
      <c r="AM130" s="176">
        <v>21</v>
      </c>
      <c r="AN130" s="176"/>
      <c r="AO130" s="176"/>
      <c r="AP130" s="176"/>
      <c r="AQ130" s="176"/>
      <c r="AR130" s="176"/>
      <c r="AS130" s="176"/>
      <c r="AT130" s="176"/>
      <c r="AU130" s="176"/>
      <c r="AV130" s="176"/>
      <c r="AW130" s="176"/>
      <c r="AX130" s="176"/>
      <c r="AY130" s="176"/>
      <c r="AZ130" s="176"/>
      <c r="BA130" s="176"/>
      <c r="BB130" s="176"/>
      <c r="BC130" s="176"/>
      <c r="BD130" s="176"/>
      <c r="BE130" s="176"/>
      <c r="BF130" s="176"/>
      <c r="BG130" s="176"/>
      <c r="BH130" s="176"/>
    </row>
    <row r="131" spans="1:60" outlineLevel="1" x14ac:dyDescent="0.2">
      <c r="A131" s="198"/>
      <c r="B131" s="180"/>
      <c r="C131" s="269" t="s">
        <v>232</v>
      </c>
      <c r="D131" s="270"/>
      <c r="E131" s="271"/>
      <c r="F131" s="272"/>
      <c r="G131" s="273"/>
      <c r="H131" s="194"/>
      <c r="I131" s="200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/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6"/>
      <c r="BA131" s="177" t="str">
        <f>C131</f>
        <v>Plastové dno, šachta z korugované trouby, těsnění, teleskopický adaptér, rám do teleskopu, poklop litinový.</v>
      </c>
      <c r="BB131" s="176"/>
      <c r="BC131" s="176"/>
      <c r="BD131" s="176"/>
      <c r="BE131" s="176"/>
      <c r="BF131" s="176"/>
      <c r="BG131" s="176"/>
      <c r="BH131" s="176"/>
    </row>
    <row r="132" spans="1:60" x14ac:dyDescent="0.2">
      <c r="A132" s="197" t="s">
        <v>81</v>
      </c>
      <c r="B132" s="179" t="s">
        <v>233</v>
      </c>
      <c r="C132" s="218" t="s">
        <v>234</v>
      </c>
      <c r="D132" s="181"/>
      <c r="E132" s="187"/>
      <c r="F132" s="255">
        <f>SUM(G133:G139)</f>
        <v>0</v>
      </c>
      <c r="G132" s="256"/>
      <c r="H132" s="193"/>
      <c r="I132" s="199"/>
    </row>
    <row r="133" spans="1:60" outlineLevel="1" x14ac:dyDescent="0.2">
      <c r="A133" s="198"/>
      <c r="B133" s="257" t="s">
        <v>235</v>
      </c>
      <c r="C133" s="258"/>
      <c r="D133" s="259"/>
      <c r="E133" s="260"/>
      <c r="F133" s="261"/>
      <c r="G133" s="262"/>
      <c r="H133" s="194"/>
      <c r="I133" s="200"/>
      <c r="J133" s="176"/>
      <c r="K133" s="176">
        <v>1</v>
      </c>
      <c r="L133" s="176"/>
      <c r="M133" s="176"/>
      <c r="N133" s="176"/>
      <c r="O133" s="176"/>
      <c r="P133" s="176"/>
      <c r="Q133" s="176"/>
      <c r="R133" s="176"/>
      <c r="S133" s="176"/>
      <c r="T133" s="176"/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  <c r="AF133" s="176"/>
      <c r="AG133" s="176"/>
      <c r="AH133" s="176"/>
      <c r="AI133" s="176"/>
      <c r="AJ133" s="176"/>
      <c r="AK133" s="176"/>
      <c r="AL133" s="176"/>
      <c r="AM133" s="176"/>
      <c r="AN133" s="176"/>
      <c r="AO133" s="176"/>
      <c r="AP133" s="176"/>
      <c r="AQ133" s="176"/>
      <c r="AR133" s="176"/>
      <c r="AS133" s="176"/>
      <c r="AT133" s="176"/>
      <c r="AU133" s="176"/>
      <c r="AV133" s="176"/>
      <c r="AW133" s="176"/>
      <c r="AX133" s="176"/>
      <c r="AY133" s="176"/>
      <c r="AZ133" s="176"/>
      <c r="BA133" s="176"/>
      <c r="BB133" s="176"/>
      <c r="BC133" s="176"/>
      <c r="BD133" s="176"/>
      <c r="BE133" s="176"/>
      <c r="BF133" s="176"/>
      <c r="BG133" s="176"/>
      <c r="BH133" s="176"/>
    </row>
    <row r="134" spans="1:60" outlineLevel="1" x14ac:dyDescent="0.2">
      <c r="A134" s="198"/>
      <c r="B134" s="263" t="s">
        <v>236</v>
      </c>
      <c r="C134" s="264"/>
      <c r="D134" s="265"/>
      <c r="E134" s="266"/>
      <c r="F134" s="267"/>
      <c r="G134" s="268"/>
      <c r="H134" s="194"/>
      <c r="I134" s="200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6"/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176"/>
      <c r="BE134" s="176"/>
      <c r="BF134" s="176"/>
      <c r="BG134" s="176"/>
      <c r="BH134" s="176"/>
    </row>
    <row r="135" spans="1:60" outlineLevel="1" x14ac:dyDescent="0.2">
      <c r="A135" s="198">
        <v>29</v>
      </c>
      <c r="B135" s="180" t="s">
        <v>237</v>
      </c>
      <c r="C135" s="219" t="s">
        <v>238</v>
      </c>
      <c r="D135" s="182" t="s">
        <v>239</v>
      </c>
      <c r="E135" s="188">
        <v>79.125810000000001</v>
      </c>
      <c r="F135" s="196"/>
      <c r="G135" s="195">
        <f>E135*F135</f>
        <v>0</v>
      </c>
      <c r="H135" s="194" t="s">
        <v>181</v>
      </c>
      <c r="I135" s="200" t="s">
        <v>90</v>
      </c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6"/>
      <c r="AH135" s="176"/>
      <c r="AI135" s="176"/>
      <c r="AJ135" s="176"/>
      <c r="AK135" s="176"/>
      <c r="AL135" s="176"/>
      <c r="AM135" s="176">
        <v>21</v>
      </c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176"/>
      <c r="BE135" s="176"/>
      <c r="BF135" s="176"/>
      <c r="BG135" s="176"/>
      <c r="BH135" s="176"/>
    </row>
    <row r="136" spans="1:60" outlineLevel="1" x14ac:dyDescent="0.2">
      <c r="A136" s="198"/>
      <c r="B136" s="180"/>
      <c r="C136" s="269" t="s">
        <v>240</v>
      </c>
      <c r="D136" s="270"/>
      <c r="E136" s="271"/>
      <c r="F136" s="272"/>
      <c r="G136" s="273"/>
      <c r="H136" s="194"/>
      <c r="I136" s="200"/>
      <c r="J136" s="176"/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F136" s="176"/>
      <c r="AG136" s="176"/>
      <c r="AH136" s="176"/>
      <c r="AI136" s="176"/>
      <c r="AJ136" s="176"/>
      <c r="AK136" s="176"/>
      <c r="AL136" s="176"/>
      <c r="AM136" s="176"/>
      <c r="AN136" s="176"/>
      <c r="AO136" s="176"/>
      <c r="AP136" s="176"/>
      <c r="AQ136" s="176"/>
      <c r="AR136" s="176"/>
      <c r="AS136" s="176"/>
      <c r="AT136" s="176"/>
      <c r="AU136" s="176"/>
      <c r="AV136" s="176"/>
      <c r="AW136" s="176"/>
      <c r="AX136" s="176"/>
      <c r="AY136" s="176"/>
      <c r="AZ136" s="176"/>
      <c r="BA136" s="177" t="str">
        <f>C136</f>
        <v>na vzdálenost 15 m od hrany výkopu nebo od okraje šachty</v>
      </c>
      <c r="BB136" s="176"/>
      <c r="BC136" s="176"/>
      <c r="BD136" s="176"/>
      <c r="BE136" s="176"/>
      <c r="BF136" s="176"/>
      <c r="BG136" s="176"/>
      <c r="BH136" s="176"/>
    </row>
    <row r="137" spans="1:60" outlineLevel="1" x14ac:dyDescent="0.2">
      <c r="A137" s="198"/>
      <c r="B137" s="180"/>
      <c r="C137" s="223" t="s">
        <v>241</v>
      </c>
      <c r="D137" s="185"/>
      <c r="E137" s="191"/>
      <c r="F137" s="195"/>
      <c r="G137" s="195"/>
      <c r="H137" s="194"/>
      <c r="I137" s="200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F137" s="176"/>
      <c r="AG137" s="176"/>
      <c r="AH137" s="176"/>
      <c r="AI137" s="176"/>
      <c r="AJ137" s="176"/>
      <c r="AK137" s="176"/>
      <c r="AL137" s="176"/>
      <c r="AM137" s="176"/>
      <c r="AN137" s="176"/>
      <c r="AO137" s="176"/>
      <c r="AP137" s="176"/>
      <c r="AQ137" s="176"/>
      <c r="AR137" s="176"/>
      <c r="AS137" s="176"/>
      <c r="AT137" s="176"/>
      <c r="AU137" s="176"/>
      <c r="AV137" s="176"/>
      <c r="AW137" s="176"/>
      <c r="AX137" s="176"/>
      <c r="AY137" s="176"/>
      <c r="AZ137" s="176"/>
      <c r="BA137" s="176"/>
      <c r="BB137" s="176"/>
      <c r="BC137" s="176"/>
      <c r="BD137" s="176"/>
      <c r="BE137" s="176"/>
      <c r="BF137" s="176"/>
      <c r="BG137" s="176"/>
      <c r="BH137" s="176"/>
    </row>
    <row r="138" spans="1:60" outlineLevel="1" x14ac:dyDescent="0.2">
      <c r="A138" s="198"/>
      <c r="B138" s="180"/>
      <c r="C138" s="223" t="s">
        <v>242</v>
      </c>
      <c r="D138" s="185"/>
      <c r="E138" s="191"/>
      <c r="F138" s="195"/>
      <c r="G138" s="195"/>
      <c r="H138" s="194"/>
      <c r="I138" s="200"/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F138" s="176"/>
      <c r="AG138" s="176"/>
      <c r="AH138" s="176"/>
      <c r="AI138" s="176"/>
      <c r="AJ138" s="176"/>
      <c r="AK138" s="176"/>
      <c r="AL138" s="176"/>
      <c r="AM138" s="176"/>
      <c r="AN138" s="176"/>
      <c r="AO138" s="176"/>
      <c r="AP138" s="176"/>
      <c r="AQ138" s="176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</row>
    <row r="139" spans="1:60" ht="13.5" outlineLevel="1" thickBot="1" x14ac:dyDescent="0.25">
      <c r="A139" s="207"/>
      <c r="B139" s="208"/>
      <c r="C139" s="225" t="s">
        <v>243</v>
      </c>
      <c r="D139" s="209"/>
      <c r="E139" s="210">
        <v>79.125799999999998</v>
      </c>
      <c r="F139" s="211"/>
      <c r="G139" s="211"/>
      <c r="H139" s="212"/>
      <c r="I139" s="213"/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F139" s="176"/>
      <c r="AG139" s="176"/>
      <c r="AH139" s="176"/>
      <c r="AI139" s="176"/>
      <c r="AJ139" s="176"/>
      <c r="AK139" s="176"/>
      <c r="AL139" s="176"/>
      <c r="AM139" s="176"/>
      <c r="AN139" s="176"/>
      <c r="AO139" s="176"/>
      <c r="AP139" s="176"/>
      <c r="AQ139" s="176"/>
      <c r="AR139" s="176"/>
      <c r="AS139" s="176"/>
      <c r="AT139" s="176"/>
      <c r="AU139" s="176"/>
      <c r="AV139" s="176"/>
      <c r="AW139" s="176"/>
      <c r="AX139" s="176"/>
      <c r="AY139" s="176"/>
      <c r="AZ139" s="176"/>
      <c r="BA139" s="176"/>
      <c r="BB139" s="176"/>
      <c r="BC139" s="176"/>
      <c r="BD139" s="176"/>
      <c r="BE139" s="176"/>
      <c r="BF139" s="176"/>
      <c r="BG139" s="176"/>
      <c r="BH139" s="176"/>
    </row>
    <row r="140" spans="1:60" hidden="1" x14ac:dyDescent="0.2">
      <c r="C140" s="226"/>
      <c r="AK140">
        <f>SUM(AK1:AK139)</f>
        <v>0</v>
      </c>
      <c r="AL140">
        <f>SUM(AL1:AL139)</f>
        <v>0</v>
      </c>
      <c r="AN140">
        <v>15</v>
      </c>
      <c r="AO140">
        <v>21</v>
      </c>
    </row>
    <row r="141" spans="1:60" ht="13.5" hidden="1" thickBot="1" x14ac:dyDescent="0.25">
      <c r="A141" s="214"/>
      <c r="B141" s="215" t="s">
        <v>244</v>
      </c>
      <c r="C141" s="227"/>
      <c r="D141" s="216"/>
      <c r="E141" s="216"/>
      <c r="F141" s="216"/>
      <c r="G141" s="217">
        <f>F8+F86+F92+F115+F132</f>
        <v>0</v>
      </c>
      <c r="AN141">
        <f>SUMIF(AM8:AM140,AN140,G8:G140)</f>
        <v>0</v>
      </c>
      <c r="AO141">
        <f>SUMIF(AM8:AM140,AO140,G8:G140)</f>
        <v>0</v>
      </c>
    </row>
  </sheetData>
  <sheetProtection password="C71F" sheet="1"/>
  <mergeCells count="46">
    <mergeCell ref="B41:G41"/>
    <mergeCell ref="A1:G1"/>
    <mergeCell ref="C2:G2"/>
    <mergeCell ref="C3:G3"/>
    <mergeCell ref="C4:G4"/>
    <mergeCell ref="C7:G7"/>
    <mergeCell ref="F8:G8"/>
    <mergeCell ref="B9:G9"/>
    <mergeCell ref="B10:G10"/>
    <mergeCell ref="B27:G27"/>
    <mergeCell ref="B28:G28"/>
    <mergeCell ref="B40:G40"/>
    <mergeCell ref="B80:G80"/>
    <mergeCell ref="B44:G44"/>
    <mergeCell ref="B45:G45"/>
    <mergeCell ref="B48:G48"/>
    <mergeCell ref="B49:G49"/>
    <mergeCell ref="B57:G57"/>
    <mergeCell ref="B58:G58"/>
    <mergeCell ref="B60:G60"/>
    <mergeCell ref="B61:G61"/>
    <mergeCell ref="C63:G63"/>
    <mergeCell ref="B73:G73"/>
    <mergeCell ref="B74:G74"/>
    <mergeCell ref="B117:G117"/>
    <mergeCell ref="F86:G86"/>
    <mergeCell ref="B87:G87"/>
    <mergeCell ref="B88:G88"/>
    <mergeCell ref="F92:G92"/>
    <mergeCell ref="B93:G93"/>
    <mergeCell ref="B94:G94"/>
    <mergeCell ref="B101:G101"/>
    <mergeCell ref="B102:G102"/>
    <mergeCell ref="B103:G103"/>
    <mergeCell ref="F115:G115"/>
    <mergeCell ref="B116:G116"/>
    <mergeCell ref="F132:G132"/>
    <mergeCell ref="B133:G133"/>
    <mergeCell ref="B134:G134"/>
    <mergeCell ref="C136:G136"/>
    <mergeCell ref="B118:G118"/>
    <mergeCell ref="B122:G122"/>
    <mergeCell ref="B126:G126"/>
    <mergeCell ref="B128:G128"/>
    <mergeCell ref="B129:G129"/>
    <mergeCell ref="C131:G131"/>
  </mergeCells>
  <pageMargins left="0.59055118110236227" right="0.39370078740157483" top="0.59055118110236227" bottom="0.98425196850393704" header="0.19685039370078741" footer="0.51181102362204722"/>
  <pageSetup paperSize="9" scale="96" orientation="landscape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IO 202</vt:lpstr>
      <vt:lpstr>IO 202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'IO 202 01 Pol'!Oblast_tisku</vt:lpstr>
      <vt:lpstr>'Rekapitulace Objekt IO 202'!Oblast_tisku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Marek</cp:lastModifiedBy>
  <cp:lastPrinted>2016-09-29T07:27:52Z</cp:lastPrinted>
  <dcterms:created xsi:type="dcterms:W3CDTF">2009-04-08T07:15:50Z</dcterms:created>
  <dcterms:modified xsi:type="dcterms:W3CDTF">2016-09-29T08:03:55Z</dcterms:modified>
</cp:coreProperties>
</file>