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975" windowHeight="10500"/>
  </bookViews>
  <sheets>
    <sheet name="Rekapitulace" sheetId="3" r:id="rId1"/>
    <sheet name="Rozpočet" sheetId="2" r:id="rId2"/>
    <sheet name="Parametry" sheetId="1" r:id="rId3"/>
  </sheets>
  <calcPr calcId="124519"/>
</workbook>
</file>

<file path=xl/calcChain.xml><?xml version="1.0" encoding="utf-8"?>
<calcChain xmlns="http://schemas.openxmlformats.org/spreadsheetml/2006/main">
  <c r="C34" i="3"/>
  <c r="B34"/>
  <c r="C33"/>
  <c r="B33"/>
  <c r="C32"/>
  <c r="B32"/>
  <c r="B26"/>
  <c r="C26" s="1"/>
  <c r="C10"/>
  <c r="C9"/>
  <c r="C11" s="1"/>
  <c r="C6"/>
  <c r="C5"/>
  <c r="C8" s="1"/>
  <c r="B3"/>
  <c r="I52" i="2"/>
  <c r="H52"/>
  <c r="I51"/>
  <c r="H51"/>
  <c r="I50"/>
  <c r="G50"/>
  <c r="E50"/>
  <c r="I49"/>
  <c r="H49"/>
  <c r="G49"/>
  <c r="E49"/>
  <c r="I47"/>
  <c r="H47"/>
  <c r="G47"/>
  <c r="E47"/>
  <c r="I46"/>
  <c r="H46"/>
  <c r="G46"/>
  <c r="E46"/>
  <c r="I44"/>
  <c r="H44"/>
  <c r="G44"/>
  <c r="E44"/>
  <c r="I42"/>
  <c r="H42"/>
  <c r="G42"/>
  <c r="E42"/>
  <c r="I40"/>
  <c r="H40"/>
  <c r="G40"/>
  <c r="E40"/>
  <c r="I38"/>
  <c r="H38"/>
  <c r="G38"/>
  <c r="E38"/>
  <c r="I34"/>
  <c r="H34"/>
  <c r="I33"/>
  <c r="H33"/>
  <c r="I32"/>
  <c r="G32"/>
  <c r="E32"/>
  <c r="I31"/>
  <c r="H31"/>
  <c r="I30"/>
  <c r="H30"/>
  <c r="I29"/>
  <c r="H29"/>
  <c r="G29"/>
  <c r="E29"/>
  <c r="I27"/>
  <c r="H27"/>
  <c r="G27"/>
  <c r="E27"/>
  <c r="I25"/>
  <c r="H25"/>
  <c r="G25"/>
  <c r="E25"/>
  <c r="I23"/>
  <c r="H23"/>
  <c r="G23"/>
  <c r="E23"/>
  <c r="I21"/>
  <c r="H21"/>
  <c r="G21"/>
  <c r="E21"/>
  <c r="I19"/>
  <c r="H19"/>
  <c r="G19"/>
  <c r="E19"/>
  <c r="I18"/>
  <c r="H18"/>
  <c r="G18"/>
  <c r="E18"/>
  <c r="I16"/>
  <c r="H16"/>
  <c r="G16"/>
  <c r="E16"/>
  <c r="I14"/>
  <c r="H14"/>
  <c r="G14"/>
  <c r="E14"/>
  <c r="I11"/>
  <c r="H11"/>
  <c r="I10"/>
  <c r="H10"/>
  <c r="I9"/>
  <c r="G9"/>
  <c r="E9"/>
  <c r="I8"/>
  <c r="H8"/>
  <c r="G8"/>
  <c r="E8"/>
  <c r="I7"/>
  <c r="H7"/>
  <c r="G7"/>
  <c r="E7"/>
  <c r="I6"/>
  <c r="H6"/>
  <c r="G6"/>
  <c r="E6"/>
  <c r="I5"/>
  <c r="H5"/>
  <c r="G5"/>
  <c r="E5"/>
  <c r="I4"/>
  <c r="H4"/>
  <c r="I3"/>
  <c r="H3"/>
  <c r="G3"/>
  <c r="E3"/>
  <c r="B7" i="3" l="1"/>
  <c r="C4"/>
  <c r="C7" s="1"/>
  <c r="C12" s="1"/>
  <c r="B4"/>
  <c r="C15" l="1"/>
  <c r="B12"/>
  <c r="C19"/>
  <c r="C21" s="1"/>
  <c r="C20"/>
  <c r="C13" l="1"/>
  <c r="C14"/>
  <c r="C16" l="1"/>
  <c r="C22" l="1"/>
  <c r="B25" s="1"/>
  <c r="C25" s="1"/>
  <c r="C24" l="1"/>
  <c r="C29" l="1"/>
  <c r="C30"/>
  <c r="C27"/>
</calcChain>
</file>

<file path=xl/sharedStrings.xml><?xml version="1.0" encoding="utf-8"?>
<sst xmlns="http://schemas.openxmlformats.org/spreadsheetml/2006/main" count="219" uniqueCount="139">
  <si>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</si>
  <si>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</si>
  <si>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</si>
  <si>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</si>
  <si>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</si>
  <si>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</si>
  <si>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</si>
  <si>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IO106 - Přípojka VN a Trafostanice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</si>
  <si>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</si>
  <si>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</si>
  <si>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</si>
  <si>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</si>
  <si>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</si>
  <si>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</si>
  <si>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</si>
  <si>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</si>
  <si>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</si>
  <si>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</si>
  <si>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</si>
  <si>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</si>
  <si>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26.9.2016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</si>
  <si>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</si>
  <si>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</si>
  <si>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</si>
  <si>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</si>
  <si>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</si>
  <si>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</si>
  <si>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</si>
  <si>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</si>
  <si>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</si>
  <si>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</si>
  <si>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</si>
  <si>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</si>
  <si>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</si>
  <si>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</si>
  <si>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</si>
  <si>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</si>
  <si>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</si>
  <si>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</si>
  <si>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</si>
  <si>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</si>
  <si>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</si>
  <si>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</si>
  <si>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</si>
  <si>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</si>
  <si>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</si>
  <si>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</si>
  <si>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</si>
  <si>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</si>
  <si>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</si>
  <si>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</si>
  <si>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</si>
  <si>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</si>
  <si>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</si>
  <si>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</si>
  <si>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</si>
  <si>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</si>
  <si>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</si>
  <si>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</si>
  <si>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</si>
  <si>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</si>
  <si>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Kiosek CTSbb 1x630/1-24, včetně propojů VN a NN. Včetně průchodek VN a NN a těsnících vík. Kompletní vnitřní zemnící rozvod. Pomocné konstrukce pro rozvděče VN a NN. Příchytky pro fixaci kabelů VN. Montáž rozvaděčů VN a NN. Montáž jeřábem do připraveného lože. propojení trafa a rozvaděče VN a NN. Tlumiče vibrací. Výchozí revize.</t>
  </si>
  <si>
    <t>kmpl</t>
  </si>
  <si>
    <t>Rozvaděč VN SF6 s poli KKT - dodávka ČEZ</t>
  </si>
  <si>
    <t>Olejový transformátor 22/0,4kV, 6630kVA, nízkoztrátový, Ecodesign</t>
  </si>
  <si>
    <t>ks</t>
  </si>
  <si>
    <t>Rozvaděč NN do 1000A, IP20, dle příslušného výkresu</t>
  </si>
  <si>
    <t>Skříň měření VSM-N/USM pro osazení elektroměru pro odběratelské měření</t>
  </si>
  <si>
    <t>Doprava zařízení</t>
  </si>
  <si>
    <t>Dodávky - celkem</t>
  </si>
  <si>
    <t>Montážní materiál a práce</t>
  </si>
  <si>
    <t>OCELOVÝ DRÁT POZINKOVANÝ</t>
  </si>
  <si>
    <t>FeZn-D10 (0,62kg/m), pevně</t>
  </si>
  <si>
    <t>m</t>
  </si>
  <si>
    <t>OCELOVÝ PÁSEK POZINKOVANÝ</t>
  </si>
  <si>
    <t>FeZn30x4 (1.0 kg/m), pevně</t>
  </si>
  <si>
    <t>SVORKA HROMOSVODNÍ, UZEMŇOVACÍ</t>
  </si>
  <si>
    <t>SR2b pro pásek 30x4mm</t>
  </si>
  <si>
    <t>SR3b spoj pásek-drát</t>
  </si>
  <si>
    <t>MONTÁŽNÍ PRÁCE</t>
  </si>
  <si>
    <t xml:space="preserve"> Tvarování mont.dílu</t>
  </si>
  <si>
    <t>ZEMNIČE FeZn</t>
  </si>
  <si>
    <t>ZT2,0s tyč 2000x26mm</t>
  </si>
  <si>
    <t xml:space="preserve"> nátěr svodového vodiče</t>
  </si>
  <si>
    <t>HODINOVÉ ZŮČT.SAZBY</t>
  </si>
  <si>
    <t xml:space="preserve"> Napojení na stávající zařízení</t>
  </si>
  <si>
    <t>hod</t>
  </si>
  <si>
    <t>REVIZNÍ ZKOUŠKY DLE ČSN</t>
  </si>
  <si>
    <t xml:space="preserve"> Revizní technik</t>
  </si>
  <si>
    <t>Podružný materiál</t>
  </si>
  <si>
    <t>Montážní materiál a práce - celkem</t>
  </si>
  <si>
    <t>Zemní práce</t>
  </si>
  <si>
    <t>VÝKOP JÁMY PRO STOŽÁR,BETONOVÝ</t>
  </si>
  <si>
    <t>ZÁKLAD A JINÉ ZAŘÍZENÍ</t>
  </si>
  <si>
    <t xml:space="preserve"> Zemina třídy 3-4,ručně</t>
  </si>
  <si>
    <t>m3</t>
  </si>
  <si>
    <t>HLOUBENÍ KABELOVÉ RÝHY</t>
  </si>
  <si>
    <t xml:space="preserve"> Zemina třídy 3, šíře 350mm,hloubka 500mm</t>
  </si>
  <si>
    <t>ZÁHOZ KABELOVÉ RÝHY</t>
  </si>
  <si>
    <t>ODVOZ ZEMINY</t>
  </si>
  <si>
    <t xml:space="preserve"> Do vzdálenosti 1 km</t>
  </si>
  <si>
    <t>PODKLADOVÁ VRSTVA</t>
  </si>
  <si>
    <t xml:space="preserve"> Ze štěrku vrstva 10cm</t>
  </si>
  <si>
    <t>m2</t>
  </si>
  <si>
    <t xml:space="preserve"> Ze šterkopísku</t>
  </si>
  <si>
    <t>DLAŽBA</t>
  </si>
  <si>
    <t>Dlažba 50/50cm, šedá betonová, do štěrkovéholože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</si>
  <si>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</si>
  <si>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</si>
  <si>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</si>
  <si>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</si>
  <si>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</si>
  <si>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</si>
  <si>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</si>
  <si>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</si>
  <si>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</si>
  <si>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</si>
  <si>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</si>
  <si>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</si>
  <si>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</si>
  <si>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</si>
  <si>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</si>
  <si>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</si>
  <si>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</si>
  <si>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</si>
  <si>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</si>
  <si>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</si>
  <si>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</si>
  <si>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</si>
  <si>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</si>
  <si>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</si>
  <si>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</si>
  <si>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</si>
  <si>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</si>
  <si>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</si>
  <si>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</si>
  <si>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</si>
  <si>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</si>
  <si>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Nezařazené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</si>
</sst>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/>
  </sheetViews>
  <sheetFormatPr defaultRowHeight="15"/>
  <cols>
    <col min="1" max="1" width="39.28515625" style="1" bestFit="1" customWidth="1"/>
    <col min="2" max="2" width="15" style="10" bestFit="1" customWidth="1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108</v>
      </c>
      <c r="C1" s="11" t="s">
        <v>109</v>
      </c>
      <c r="D1" s="3"/>
    </row>
    <row r="2" spans="1:4">
      <c r="A2" s="5" t="s">
        <v>110</v>
      </c>
      <c r="B2" s="16"/>
      <c r="C2" s="16"/>
      <c r="D2" s="3"/>
    </row>
    <row r="3" spans="1:4">
      <c r="A3" s="6" t="s">
        <v>111</v>
      </c>
      <c r="B3" s="13">
        <f>(Rozpočet!E9)</f>
        <v>0</v>
      </c>
      <c r="C3" s="13"/>
      <c r="D3" s="3"/>
    </row>
    <row r="4" spans="1:4">
      <c r="A4" s="6" t="s">
        <v>112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6" t="s">
        <v>113</v>
      </c>
      <c r="B5" s="13"/>
      <c r="C5" s="13">
        <f>0 + (Rozpočet!E32)</f>
        <v>0</v>
      </c>
      <c r="D5" s="3"/>
    </row>
    <row r="6" spans="1:4">
      <c r="A6" s="6" t="s">
        <v>114</v>
      </c>
      <c r="B6" s="13"/>
      <c r="C6" s="13">
        <f>(Rozpočet!G9) + 0 + (Rozpočet!G32)</f>
        <v>0</v>
      </c>
      <c r="D6" s="3"/>
    </row>
    <row r="7" spans="1:4">
      <c r="A7" s="7" t="s">
        <v>115</v>
      </c>
      <c r="B7" s="17">
        <f>B3 + B4</f>
        <v>0</v>
      </c>
      <c r="C7" s="17">
        <f>C3 + C4 + C5 + C6</f>
        <v>0</v>
      </c>
      <c r="D7" s="3"/>
    </row>
    <row r="8" spans="1:4">
      <c r="A8" s="6" t="s">
        <v>116</v>
      </c>
      <c r="B8" s="13"/>
      <c r="C8" s="13">
        <f>(C5 + C6) * Parametry!B18 / 100</f>
        <v>0</v>
      </c>
      <c r="D8" s="3"/>
    </row>
    <row r="9" spans="1:4">
      <c r="A9" s="6" t="s">
        <v>117</v>
      </c>
      <c r="B9" s="13"/>
      <c r="C9" s="13">
        <f>0 + 0</f>
        <v>0</v>
      </c>
      <c r="D9" s="3"/>
    </row>
    <row r="10" spans="1:4">
      <c r="A10" s="6" t="s">
        <v>91</v>
      </c>
      <c r="B10" s="13"/>
      <c r="C10" s="13">
        <f>(Rozpočet!E50) + (Rozpočet!G50)</f>
        <v>0</v>
      </c>
      <c r="D10" s="3"/>
    </row>
    <row r="11" spans="1:4">
      <c r="A11" s="6" t="s">
        <v>118</v>
      </c>
      <c r="B11" s="13"/>
      <c r="C11" s="13">
        <f>(C9 + C10) * Parametry!B19 / 100</f>
        <v>0</v>
      </c>
      <c r="D11" s="3"/>
    </row>
    <row r="12" spans="1:4">
      <c r="A12" s="7" t="s">
        <v>119</v>
      </c>
      <c r="B12" s="17">
        <f>B7</f>
        <v>0</v>
      </c>
      <c r="C12" s="17">
        <f>C7 + C8 + C9 + C10 + C11</f>
        <v>0</v>
      </c>
      <c r="D12" s="3"/>
    </row>
    <row r="13" spans="1:4">
      <c r="A13" s="6" t="s">
        <v>120</v>
      </c>
      <c r="B13" s="13"/>
      <c r="C13" s="13">
        <f>(B12 + C12) * Parametry!B20 / 100</f>
        <v>0</v>
      </c>
      <c r="D13" s="3"/>
    </row>
    <row r="14" spans="1:4">
      <c r="A14" s="6" t="s">
        <v>121</v>
      </c>
      <c r="B14" s="13"/>
      <c r="C14" s="13">
        <f>(B12 + C12) * Parametry!B21 / 100</f>
        <v>0</v>
      </c>
      <c r="D14" s="3"/>
    </row>
    <row r="15" spans="1:4">
      <c r="A15" s="6" t="s">
        <v>122</v>
      </c>
      <c r="B15" s="13"/>
      <c r="C15" s="13">
        <f>(B7 + C7) * Parametry!B22 / 100</f>
        <v>0</v>
      </c>
      <c r="D15" s="3"/>
    </row>
    <row r="16" spans="1:4">
      <c r="A16" s="5" t="s">
        <v>123</v>
      </c>
      <c r="B16" s="16"/>
      <c r="C16" s="16">
        <f>B12 + C12 + C13 + C14 + C15</f>
        <v>0</v>
      </c>
      <c r="D16" s="3"/>
    </row>
    <row r="17" spans="1:4">
      <c r="A17" s="6" t="s">
        <v>15</v>
      </c>
      <c r="B17" s="13"/>
      <c r="C17" s="13"/>
      <c r="D17" s="3"/>
    </row>
    <row r="18" spans="1:4">
      <c r="A18" s="5" t="s">
        <v>124</v>
      </c>
      <c r="B18" s="16"/>
      <c r="C18" s="16"/>
      <c r="D18" s="3"/>
    </row>
    <row r="19" spans="1:4">
      <c r="A19" s="6" t="s">
        <v>125</v>
      </c>
      <c r="B19" s="13"/>
      <c r="C19" s="13">
        <f>C12 * Parametry!B23 / 100</f>
        <v>0</v>
      </c>
      <c r="D19" s="3"/>
    </row>
    <row r="20" spans="1:4">
      <c r="A20" s="6" t="s">
        <v>126</v>
      </c>
      <c r="B20" s="13"/>
      <c r="C20" s="13">
        <f>C12 * Parametry!B24 / 100</f>
        <v>0</v>
      </c>
      <c r="D20" s="3"/>
    </row>
    <row r="21" spans="1:4">
      <c r="A21" s="5" t="s">
        <v>127</v>
      </c>
      <c r="B21" s="16"/>
      <c r="C21" s="16">
        <f>C19 + C20</f>
        <v>0</v>
      </c>
      <c r="D21" s="3"/>
    </row>
    <row r="22" spans="1:4">
      <c r="A22" s="6" t="s">
        <v>128</v>
      </c>
      <c r="B22" s="13"/>
      <c r="C22" s="13">
        <f>Parametry!B25 * Parametry!B28 * (C16 * Parametry!B27)^Parametry!B26</f>
        <v>0</v>
      </c>
      <c r="D22" s="3"/>
    </row>
    <row r="23" spans="1:4">
      <c r="A23" s="6" t="s">
        <v>15</v>
      </c>
      <c r="B23" s="13"/>
      <c r="C23" s="13"/>
      <c r="D23" s="3"/>
    </row>
    <row r="24" spans="1:4">
      <c r="A24" s="4" t="s">
        <v>129</v>
      </c>
      <c r="B24" s="12"/>
      <c r="C24" s="12">
        <f>C16 + C21 + C22</f>
        <v>0</v>
      </c>
      <c r="D24" s="3"/>
    </row>
    <row r="25" spans="1:4">
      <c r="A25" s="6" t="s">
        <v>130</v>
      </c>
      <c r="B25" s="13">
        <f>(SUM(Rozpočet!E3,Rozpočet!E5:E8)+SUM(Rozpočet!E13:E29,Rozpočet!E31)+SUM(Rozpočet!E36:E49)) + (SUM(Rozpočet!G3,Rozpočet!G5:G8)+SUM(Rozpočet!G13:G29)+SUM(Rozpočet!G36:G49)) + B4 + C4 + C8 + C11 + C13 + C14 + C15 + C21 + C22</f>
        <v>0</v>
      </c>
      <c r="C25" s="13">
        <f>B25 * Parametry!B31 / 100</f>
        <v>0</v>
      </c>
      <c r="D25" s="3"/>
    </row>
    <row r="26" spans="1:4">
      <c r="A26" s="6" t="s">
        <v>131</v>
      </c>
      <c r="B26" s="13">
        <f>(SUM(Rozpočet!E13,Rozpočet!E15,Rozpočet!E17,Rozpočet!E20,Rozpočet!E22,Rozpočet!E24,Rozpočet!E26,Rozpočet!E28)+SUM(Rozpočet!E36:E37,Rozpočet!E39,Rozpočet!E41,Rozpočet!E43,Rozpočet!E45,Rozpočet!E48)) + (SUM(Rozpočet!G13,Rozpočet!G15,Rozpočet!G17,Rozpočet!G20,Rozpočet!G22,Rozpočet!G24,Rozpočet!G26,Rozpočet!G28)+SUM(Rozpočet!G36:G37,Rozpočet!G39,Rozpočet!G41,Rozpočet!G43,Rozpočet!G45,Rozpočet!G48))</f>
        <v>0</v>
      </c>
      <c r="C26" s="13">
        <f>B26 * Parametry!B32 / 100</f>
        <v>0</v>
      </c>
      <c r="D26" s="3"/>
    </row>
    <row r="27" spans="1:4">
      <c r="A27" s="4" t="s">
        <v>132</v>
      </c>
      <c r="B27" s="12"/>
      <c r="C27" s="12">
        <f>C24 + C25 + C26</f>
        <v>0</v>
      </c>
      <c r="D27" s="3"/>
    </row>
    <row r="28" spans="1:4">
      <c r="A28" s="6" t="s">
        <v>15</v>
      </c>
      <c r="B28" s="13"/>
      <c r="C28" s="13"/>
      <c r="D28" s="3"/>
    </row>
    <row r="29" spans="1:4">
      <c r="A29" s="6" t="s">
        <v>133</v>
      </c>
      <c r="B29" s="13"/>
      <c r="C29" s="13">
        <f>C24 * Parametry!B29 / 100</f>
        <v>0</v>
      </c>
      <c r="D29" s="3"/>
    </row>
    <row r="30" spans="1:4">
      <c r="A30" s="6" t="s">
        <v>133</v>
      </c>
      <c r="B30" s="13"/>
      <c r="C30" s="13">
        <f>C24 * Parametry!B30 / 100</f>
        <v>0</v>
      </c>
      <c r="D30" s="3"/>
    </row>
    <row r="31" spans="1:4">
      <c r="A31" s="5" t="s">
        <v>134</v>
      </c>
      <c r="B31" s="18" t="s">
        <v>54</v>
      </c>
      <c r="C31" s="18" t="s">
        <v>56</v>
      </c>
      <c r="D31" s="3"/>
    </row>
    <row r="32" spans="1:4">
      <c r="A32" s="6" t="s">
        <v>60</v>
      </c>
      <c r="B32" s="13">
        <f>(Rozpočet!E9)</f>
        <v>0</v>
      </c>
      <c r="C32" s="13">
        <f>(Rozpočet!G9)</f>
        <v>0</v>
      </c>
      <c r="D32" s="3"/>
    </row>
    <row r="33" spans="1:4">
      <c r="A33" s="6" t="s">
        <v>70</v>
      </c>
      <c r="B33" s="13">
        <f>(Rozpočet!E32)</f>
        <v>0</v>
      </c>
      <c r="C33" s="13">
        <f>(Rozpočet!G32)</f>
        <v>0</v>
      </c>
      <c r="D33" s="3"/>
    </row>
    <row r="34" spans="1:4">
      <c r="A34" s="6" t="s">
        <v>91</v>
      </c>
      <c r="B34" s="13">
        <f>(Rozpočet!E50)</f>
        <v>0</v>
      </c>
      <c r="C34" s="13">
        <f>(Rozpočet!G50)</f>
        <v>0</v>
      </c>
      <c r="D34" s="3"/>
    </row>
    <row r="35" spans="1:4">
      <c r="A35" s="6" t="s">
        <v>15</v>
      </c>
      <c r="B35" s="13"/>
      <c r="C35" s="13"/>
      <c r="D35" s="3"/>
    </row>
    <row r="36" spans="1:4">
      <c r="A36" s="5" t="s">
        <v>135</v>
      </c>
      <c r="B36" s="18" t="s">
        <v>136</v>
      </c>
      <c r="C36" s="19"/>
      <c r="D36" s="3"/>
    </row>
    <row r="37" spans="1:4">
      <c r="A37" s="6" t="s">
        <v>137</v>
      </c>
      <c r="B37" s="20"/>
      <c r="C37" s="13"/>
      <c r="D37" s="3"/>
    </row>
    <row r="38" spans="1:4">
      <c r="A38" s="6" t="s">
        <v>138</v>
      </c>
      <c r="B38" s="20"/>
      <c r="C38" s="13"/>
      <c r="D3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2"/>
  <sheetViews>
    <sheetView workbookViewId="0"/>
  </sheetViews>
  <sheetFormatPr defaultRowHeight="15"/>
  <cols>
    <col min="1" max="1" width="61.7109375" style="1" bestFit="1" customWidth="1"/>
    <col min="2" max="2" width="4.85546875" style="1" bestFit="1" customWidth="1"/>
    <col min="3" max="3" width="5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6" t="s">
        <v>61</v>
      </c>
      <c r="B3" s="6" t="s">
        <v>62</v>
      </c>
      <c r="C3" s="13">
        <v>1</v>
      </c>
      <c r="D3" s="13"/>
      <c r="E3" s="13">
        <f>C3*D3</f>
        <v>0</v>
      </c>
      <c r="F3" s="13"/>
      <c r="G3" s="13">
        <f>C3*F3</f>
        <v>0</v>
      </c>
      <c r="H3" s="13">
        <f>D3+F3</f>
        <v>0</v>
      </c>
      <c r="I3" s="13">
        <f>E3+G3</f>
        <v>0</v>
      </c>
      <c r="J3" s="3"/>
      <c r="K3" s="3"/>
    </row>
    <row r="4" spans="1:11">
      <c r="A4" s="6" t="s">
        <v>63</v>
      </c>
      <c r="B4" s="6" t="s">
        <v>62</v>
      </c>
      <c r="C4" s="13">
        <v>0</v>
      </c>
      <c r="D4" s="13"/>
      <c r="E4" s="13"/>
      <c r="F4" s="13"/>
      <c r="G4" s="13"/>
      <c r="H4" s="13">
        <f>D4+F4</f>
        <v>0</v>
      </c>
      <c r="I4" s="13">
        <f>E4+G4</f>
        <v>0</v>
      </c>
      <c r="J4" s="3"/>
      <c r="K4" s="3"/>
    </row>
    <row r="5" spans="1:11">
      <c r="A5" s="6" t="s">
        <v>64</v>
      </c>
      <c r="B5" s="6" t="s">
        <v>65</v>
      </c>
      <c r="C5" s="13">
        <v>1</v>
      </c>
      <c r="D5" s="13"/>
      <c r="E5" s="13">
        <f>C5*D5</f>
        <v>0</v>
      </c>
      <c r="F5" s="13"/>
      <c r="G5" s="13">
        <f>C5*F5</f>
        <v>0</v>
      </c>
      <c r="H5" s="13">
        <f>D5+F5</f>
        <v>0</v>
      </c>
      <c r="I5" s="13">
        <f>E5+G5</f>
        <v>0</v>
      </c>
      <c r="J5" s="3"/>
      <c r="K5" s="3"/>
    </row>
    <row r="6" spans="1:11">
      <c r="A6" s="6" t="s">
        <v>66</v>
      </c>
      <c r="B6" s="6" t="s">
        <v>62</v>
      </c>
      <c r="C6" s="13">
        <v>1</v>
      </c>
      <c r="D6" s="13"/>
      <c r="E6" s="13">
        <f>C6*D6</f>
        <v>0</v>
      </c>
      <c r="F6" s="13"/>
      <c r="G6" s="13">
        <f>C6*F6</f>
        <v>0</v>
      </c>
      <c r="H6" s="13">
        <f>D6+F6</f>
        <v>0</v>
      </c>
      <c r="I6" s="13">
        <f>E6+G6</f>
        <v>0</v>
      </c>
      <c r="J6" s="3"/>
      <c r="K6" s="3"/>
    </row>
    <row r="7" spans="1:11">
      <c r="A7" s="6" t="s">
        <v>67</v>
      </c>
      <c r="B7" s="6" t="s">
        <v>65</v>
      </c>
      <c r="C7" s="13">
        <v>1</v>
      </c>
      <c r="D7" s="13"/>
      <c r="E7" s="13">
        <f>C7*D7</f>
        <v>0</v>
      </c>
      <c r="F7" s="13"/>
      <c r="G7" s="13">
        <f>C7*F7</f>
        <v>0</v>
      </c>
      <c r="H7" s="13">
        <f>D7+F7</f>
        <v>0</v>
      </c>
      <c r="I7" s="13">
        <f>E7+G7</f>
        <v>0</v>
      </c>
      <c r="J7" s="3"/>
      <c r="K7" s="3"/>
    </row>
    <row r="8" spans="1:11">
      <c r="A8" s="6" t="s">
        <v>68</v>
      </c>
      <c r="B8" s="6" t="s">
        <v>62</v>
      </c>
      <c r="C8" s="13">
        <v>1</v>
      </c>
      <c r="D8" s="13"/>
      <c r="E8" s="13">
        <f>C8*D8</f>
        <v>0</v>
      </c>
      <c r="F8" s="13"/>
      <c r="G8" s="13">
        <f>C8*F8</f>
        <v>0</v>
      </c>
      <c r="H8" s="13">
        <f>D8+F8</f>
        <v>0</v>
      </c>
      <c r="I8" s="13">
        <f>E8+G8</f>
        <v>0</v>
      </c>
      <c r="J8" s="3"/>
      <c r="K8" s="3"/>
    </row>
    <row r="9" spans="1:11">
      <c r="A9" s="4" t="s">
        <v>69</v>
      </c>
      <c r="B9" s="4" t="s">
        <v>15</v>
      </c>
      <c r="C9" s="12"/>
      <c r="D9" s="12"/>
      <c r="E9" s="12">
        <f>SUM(E3:E8)</f>
        <v>0</v>
      </c>
      <c r="F9" s="12"/>
      <c r="G9" s="12">
        <f>SUM(G3:G8)</f>
        <v>0</v>
      </c>
      <c r="H9" s="12"/>
      <c r="I9" s="12">
        <f>SUM(I3:I8)</f>
        <v>0</v>
      </c>
      <c r="J9" s="3"/>
      <c r="K9" s="3"/>
    </row>
    <row r="10" spans="1:11">
      <c r="A10" s="6" t="s">
        <v>15</v>
      </c>
      <c r="B10" s="6" t="s">
        <v>15</v>
      </c>
      <c r="C10" s="13"/>
      <c r="D10" s="13"/>
      <c r="E10" s="13"/>
      <c r="F10" s="13"/>
      <c r="G10" s="13"/>
      <c r="H10" s="13">
        <f>D10+F10</f>
        <v>0</v>
      </c>
      <c r="I10" s="13">
        <f>E10+G10</f>
        <v>0</v>
      </c>
      <c r="J10" s="3"/>
      <c r="K10" s="3"/>
    </row>
    <row r="11" spans="1:11">
      <c r="A11" s="6" t="s">
        <v>15</v>
      </c>
      <c r="B11" s="6" t="s">
        <v>15</v>
      </c>
      <c r="C11" s="13"/>
      <c r="D11" s="13"/>
      <c r="E11" s="13"/>
      <c r="F11" s="13"/>
      <c r="G11" s="13"/>
      <c r="H11" s="13">
        <f>D11+F11</f>
        <v>0</v>
      </c>
      <c r="I11" s="13">
        <f>E11+G11</f>
        <v>0</v>
      </c>
      <c r="J11" s="3"/>
      <c r="K11" s="3"/>
    </row>
    <row r="12" spans="1:11">
      <c r="A12" s="4" t="s">
        <v>70</v>
      </c>
      <c r="B12" s="4" t="s">
        <v>15</v>
      </c>
      <c r="C12" s="12"/>
      <c r="D12" s="12"/>
      <c r="E12" s="12"/>
      <c r="F12" s="12"/>
      <c r="G12" s="12"/>
      <c r="H12" s="12"/>
      <c r="I12" s="12"/>
      <c r="J12" s="3"/>
      <c r="K12" s="3"/>
    </row>
    <row r="13" spans="1:11">
      <c r="A13" s="14" t="s">
        <v>71</v>
      </c>
      <c r="B13" s="14" t="s">
        <v>15</v>
      </c>
      <c r="C13" s="15"/>
      <c r="D13" s="15"/>
      <c r="E13" s="15"/>
      <c r="F13" s="15"/>
      <c r="G13" s="15"/>
      <c r="H13" s="15"/>
      <c r="I13" s="15"/>
      <c r="J13" s="3"/>
      <c r="K13" s="3"/>
    </row>
    <row r="14" spans="1:11">
      <c r="A14" s="6" t="s">
        <v>72</v>
      </c>
      <c r="B14" s="6" t="s">
        <v>73</v>
      </c>
      <c r="C14" s="13">
        <v>8</v>
      </c>
      <c r="D14" s="13"/>
      <c r="E14" s="13">
        <f>C14*D14</f>
        <v>0</v>
      </c>
      <c r="F14" s="13"/>
      <c r="G14" s="13">
        <f>C14*F14</f>
        <v>0</v>
      </c>
      <c r="H14" s="13">
        <f>D14+F14</f>
        <v>0</v>
      </c>
      <c r="I14" s="13">
        <f>E14+G14</f>
        <v>0</v>
      </c>
      <c r="J14" s="3"/>
      <c r="K14" s="3"/>
    </row>
    <row r="15" spans="1:11">
      <c r="A15" s="14" t="s">
        <v>74</v>
      </c>
      <c r="B15" s="14" t="s">
        <v>15</v>
      </c>
      <c r="C15" s="15"/>
      <c r="D15" s="15"/>
      <c r="E15" s="15"/>
      <c r="F15" s="15"/>
      <c r="G15" s="15"/>
      <c r="H15" s="15"/>
      <c r="I15" s="15"/>
      <c r="J15" s="3"/>
      <c r="K15" s="3"/>
    </row>
    <row r="16" spans="1:11">
      <c r="A16" s="6" t="s">
        <v>75</v>
      </c>
      <c r="B16" s="6" t="s">
        <v>73</v>
      </c>
      <c r="C16" s="13">
        <v>20</v>
      </c>
      <c r="D16" s="13"/>
      <c r="E16" s="13">
        <f>C16*D16</f>
        <v>0</v>
      </c>
      <c r="F16" s="13"/>
      <c r="G16" s="13">
        <f>C16*F16</f>
        <v>0</v>
      </c>
      <c r="H16" s="13">
        <f>D16+F16</f>
        <v>0</v>
      </c>
      <c r="I16" s="13">
        <f>E16+G16</f>
        <v>0</v>
      </c>
      <c r="J16" s="3"/>
      <c r="K16" s="3"/>
    </row>
    <row r="17" spans="1:11">
      <c r="A17" s="14" t="s">
        <v>76</v>
      </c>
      <c r="B17" s="14" t="s">
        <v>15</v>
      </c>
      <c r="C17" s="15"/>
      <c r="D17" s="15"/>
      <c r="E17" s="15"/>
      <c r="F17" s="15"/>
      <c r="G17" s="15"/>
      <c r="H17" s="15"/>
      <c r="I17" s="15"/>
      <c r="J17" s="3"/>
      <c r="K17" s="3"/>
    </row>
    <row r="18" spans="1:11">
      <c r="A18" s="6" t="s">
        <v>77</v>
      </c>
      <c r="B18" s="6" t="s">
        <v>65</v>
      </c>
      <c r="C18" s="13">
        <v>4</v>
      </c>
      <c r="D18" s="13"/>
      <c r="E18" s="13">
        <f>C18*D18</f>
        <v>0</v>
      </c>
      <c r="F18" s="13"/>
      <c r="G18" s="13">
        <f>C18*F18</f>
        <v>0</v>
      </c>
      <c r="H18" s="13">
        <f>D18+F18</f>
        <v>0</v>
      </c>
      <c r="I18" s="13">
        <f>E18+G18</f>
        <v>0</v>
      </c>
      <c r="J18" s="3"/>
      <c r="K18" s="3"/>
    </row>
    <row r="19" spans="1:11">
      <c r="A19" s="6" t="s">
        <v>78</v>
      </c>
      <c r="B19" s="6" t="s">
        <v>65</v>
      </c>
      <c r="C19" s="13">
        <v>4</v>
      </c>
      <c r="D19" s="13"/>
      <c r="E19" s="13">
        <f>C19*D19</f>
        <v>0</v>
      </c>
      <c r="F19" s="13"/>
      <c r="G19" s="13">
        <f>C19*F19</f>
        <v>0</v>
      </c>
      <c r="H19" s="13">
        <f>D19+F19</f>
        <v>0</v>
      </c>
      <c r="I19" s="13">
        <f>E19+G19</f>
        <v>0</v>
      </c>
      <c r="J19" s="3"/>
      <c r="K19" s="3"/>
    </row>
    <row r="20" spans="1:11">
      <c r="A20" s="14" t="s">
        <v>79</v>
      </c>
      <c r="B20" s="14" t="s">
        <v>15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6" t="s">
        <v>80</v>
      </c>
      <c r="B21" s="6" t="s">
        <v>65</v>
      </c>
      <c r="C21" s="13">
        <v>2</v>
      </c>
      <c r="D21" s="13"/>
      <c r="E21" s="13">
        <f>C21*D21</f>
        <v>0</v>
      </c>
      <c r="F21" s="13"/>
      <c r="G21" s="13">
        <f>C21*F21</f>
        <v>0</v>
      </c>
      <c r="H21" s="13">
        <f>D21+F21</f>
        <v>0</v>
      </c>
      <c r="I21" s="13">
        <f>E21+G21</f>
        <v>0</v>
      </c>
      <c r="J21" s="3"/>
      <c r="K21" s="3"/>
    </row>
    <row r="22" spans="1:11">
      <c r="A22" s="14" t="s">
        <v>81</v>
      </c>
      <c r="B22" s="14" t="s">
        <v>15</v>
      </c>
      <c r="C22" s="15"/>
      <c r="D22" s="15"/>
      <c r="E22" s="15"/>
      <c r="F22" s="15"/>
      <c r="G22" s="15"/>
      <c r="H22" s="15"/>
      <c r="I22" s="15"/>
      <c r="J22" s="3"/>
      <c r="K22" s="3"/>
    </row>
    <row r="23" spans="1:11">
      <c r="A23" s="6" t="s">
        <v>82</v>
      </c>
      <c r="B23" s="6" t="s">
        <v>65</v>
      </c>
      <c r="C23" s="13">
        <v>4</v>
      </c>
      <c r="D23" s="13"/>
      <c r="E23" s="13">
        <f>C23*D23</f>
        <v>0</v>
      </c>
      <c r="F23" s="13"/>
      <c r="G23" s="13">
        <f>C23*F23</f>
        <v>0</v>
      </c>
      <c r="H23" s="13">
        <f>D23+F23</f>
        <v>0</v>
      </c>
      <c r="I23" s="13">
        <f>E23+G23</f>
        <v>0</v>
      </c>
      <c r="J23" s="3"/>
      <c r="K23" s="3"/>
    </row>
    <row r="24" spans="1:11">
      <c r="A24" s="14" t="s">
        <v>71</v>
      </c>
      <c r="B24" s="14" t="s">
        <v>15</v>
      </c>
      <c r="C24" s="15"/>
      <c r="D24" s="15"/>
      <c r="E24" s="15"/>
      <c r="F24" s="15"/>
      <c r="G24" s="15"/>
      <c r="H24" s="15"/>
      <c r="I24" s="15"/>
      <c r="J24" s="3"/>
      <c r="K24" s="3"/>
    </row>
    <row r="25" spans="1:11">
      <c r="A25" s="6" t="s">
        <v>83</v>
      </c>
      <c r="B25" s="6" t="s">
        <v>73</v>
      </c>
      <c r="C25" s="13">
        <v>2</v>
      </c>
      <c r="D25" s="13"/>
      <c r="E25" s="13">
        <f>C25*D25</f>
        <v>0</v>
      </c>
      <c r="F25" s="13"/>
      <c r="G25" s="13">
        <f>C25*F25</f>
        <v>0</v>
      </c>
      <c r="H25" s="13">
        <f>D25+F25</f>
        <v>0</v>
      </c>
      <c r="I25" s="13">
        <f>E25+G25</f>
        <v>0</v>
      </c>
      <c r="J25" s="3"/>
      <c r="K25" s="3"/>
    </row>
    <row r="26" spans="1:11">
      <c r="A26" s="14" t="s">
        <v>84</v>
      </c>
      <c r="B26" s="14" t="s">
        <v>15</v>
      </c>
      <c r="C26" s="15"/>
      <c r="D26" s="15"/>
      <c r="E26" s="15"/>
      <c r="F26" s="15"/>
      <c r="G26" s="15"/>
      <c r="H26" s="15"/>
      <c r="I26" s="15"/>
      <c r="J26" s="3"/>
      <c r="K26" s="3"/>
    </row>
    <row r="27" spans="1:11">
      <c r="A27" s="6" t="s">
        <v>85</v>
      </c>
      <c r="B27" s="6" t="s">
        <v>86</v>
      </c>
      <c r="C27" s="13">
        <v>2</v>
      </c>
      <c r="D27" s="13"/>
      <c r="E27" s="13">
        <f>C27*D27</f>
        <v>0</v>
      </c>
      <c r="F27" s="13"/>
      <c r="G27" s="13">
        <f>C27*F27</f>
        <v>0</v>
      </c>
      <c r="H27" s="13">
        <f>D27+F27</f>
        <v>0</v>
      </c>
      <c r="I27" s="13">
        <f>E27+G27</f>
        <v>0</v>
      </c>
      <c r="J27" s="3"/>
      <c r="K27" s="3"/>
    </row>
    <row r="28" spans="1:11">
      <c r="A28" s="14" t="s">
        <v>87</v>
      </c>
      <c r="B28" s="14" t="s">
        <v>15</v>
      </c>
      <c r="C28" s="15"/>
      <c r="D28" s="15"/>
      <c r="E28" s="15"/>
      <c r="F28" s="15"/>
      <c r="G28" s="15"/>
      <c r="H28" s="15"/>
      <c r="I28" s="15"/>
      <c r="J28" s="3"/>
      <c r="K28" s="3"/>
    </row>
    <row r="29" spans="1:11">
      <c r="A29" s="6" t="s">
        <v>88</v>
      </c>
      <c r="B29" s="6" t="s">
        <v>86</v>
      </c>
      <c r="C29" s="13">
        <v>4</v>
      </c>
      <c r="D29" s="13"/>
      <c r="E29" s="13">
        <f>C29*D29</f>
        <v>0</v>
      </c>
      <c r="F29" s="13"/>
      <c r="G29" s="13">
        <f>C29*F29</f>
        <v>0</v>
      </c>
      <c r="H29" s="13">
        <f>D29+F29</f>
        <v>0</v>
      </c>
      <c r="I29" s="13">
        <f>E29+G29</f>
        <v>0</v>
      </c>
      <c r="J29" s="3"/>
      <c r="K29" s="3"/>
    </row>
    <row r="30" spans="1:11">
      <c r="A30" s="6" t="s">
        <v>15</v>
      </c>
      <c r="B30" s="6" t="s">
        <v>15</v>
      </c>
      <c r="C30" s="13"/>
      <c r="D30" s="13"/>
      <c r="E30" s="13"/>
      <c r="F30" s="13"/>
      <c r="G30" s="13"/>
      <c r="H30" s="13">
        <f>D30+F30</f>
        <v>0</v>
      </c>
      <c r="I30" s="13">
        <f>E30+G30</f>
        <v>0</v>
      </c>
      <c r="J30" s="3"/>
      <c r="K30" s="3"/>
    </row>
    <row r="31" spans="1:11">
      <c r="A31" s="6" t="s">
        <v>89</v>
      </c>
      <c r="B31" s="6" t="s">
        <v>15</v>
      </c>
      <c r="C31" s="13"/>
      <c r="D31" s="13"/>
      <c r="E31" s="13"/>
      <c r="F31" s="13"/>
      <c r="G31" s="13"/>
      <c r="H31" s="13">
        <f>D31+F31</f>
        <v>0</v>
      </c>
      <c r="I31" s="13">
        <f>E31+G31</f>
        <v>0</v>
      </c>
      <c r="J31" s="3"/>
      <c r="K31" s="3"/>
    </row>
    <row r="32" spans="1:11">
      <c r="A32" s="4" t="s">
        <v>90</v>
      </c>
      <c r="B32" s="4" t="s">
        <v>15</v>
      </c>
      <c r="C32" s="12"/>
      <c r="D32" s="12"/>
      <c r="E32" s="12">
        <f>SUM(E13:E31)</f>
        <v>0</v>
      </c>
      <c r="F32" s="12"/>
      <c r="G32" s="12">
        <f>SUM(G13:G31)</f>
        <v>0</v>
      </c>
      <c r="H32" s="12"/>
      <c r="I32" s="12">
        <f>SUM(I13:I31)</f>
        <v>0</v>
      </c>
      <c r="J32" s="3"/>
      <c r="K32" s="3"/>
    </row>
    <row r="33" spans="1:11">
      <c r="A33" s="6" t="s">
        <v>15</v>
      </c>
      <c r="B33" s="6" t="s">
        <v>15</v>
      </c>
      <c r="C33" s="13"/>
      <c r="D33" s="13"/>
      <c r="E33" s="13"/>
      <c r="F33" s="13"/>
      <c r="G33" s="13"/>
      <c r="H33" s="13">
        <f>D33+F33</f>
        <v>0</v>
      </c>
      <c r="I33" s="13">
        <f>E33+G33</f>
        <v>0</v>
      </c>
      <c r="J33" s="3"/>
      <c r="K33" s="3"/>
    </row>
    <row r="34" spans="1:11">
      <c r="A34" s="6" t="s">
        <v>15</v>
      </c>
      <c r="B34" s="6" t="s">
        <v>15</v>
      </c>
      <c r="C34" s="13"/>
      <c r="D34" s="13"/>
      <c r="E34" s="13"/>
      <c r="F34" s="13"/>
      <c r="G34" s="13"/>
      <c r="H34" s="13">
        <f>D34+F34</f>
        <v>0</v>
      </c>
      <c r="I34" s="13">
        <f>E34+G34</f>
        <v>0</v>
      </c>
      <c r="J34" s="3"/>
      <c r="K34" s="3"/>
    </row>
    <row r="35" spans="1:11">
      <c r="A35" s="4" t="s">
        <v>91</v>
      </c>
      <c r="B35" s="4" t="s">
        <v>15</v>
      </c>
      <c r="C35" s="12"/>
      <c r="D35" s="12"/>
      <c r="E35" s="12"/>
      <c r="F35" s="12"/>
      <c r="G35" s="12"/>
      <c r="H35" s="12"/>
      <c r="I35" s="12"/>
      <c r="J35" s="3"/>
      <c r="K35" s="3"/>
    </row>
    <row r="36" spans="1:11">
      <c r="A36" s="14" t="s">
        <v>92</v>
      </c>
      <c r="B36" s="14" t="s">
        <v>15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>
      <c r="A37" s="14" t="s">
        <v>93</v>
      </c>
      <c r="B37" s="14" t="s">
        <v>15</v>
      </c>
      <c r="C37" s="15"/>
      <c r="D37" s="15"/>
      <c r="E37" s="15"/>
      <c r="F37" s="15"/>
      <c r="G37" s="15"/>
      <c r="H37" s="15"/>
      <c r="I37" s="15"/>
      <c r="J37" s="3"/>
      <c r="K37" s="3"/>
    </row>
    <row r="38" spans="1:11">
      <c r="A38" s="6" t="s">
        <v>94</v>
      </c>
      <c r="B38" s="6" t="s">
        <v>95</v>
      </c>
      <c r="C38" s="13">
        <v>3.6</v>
      </c>
      <c r="D38" s="13"/>
      <c r="E38" s="13">
        <f>C38*D38</f>
        <v>0</v>
      </c>
      <c r="F38" s="13"/>
      <c r="G38" s="13">
        <f>C38*F38</f>
        <v>0</v>
      </c>
      <c r="H38" s="13">
        <f>D38+F38</f>
        <v>0</v>
      </c>
      <c r="I38" s="13">
        <f>E38+G38</f>
        <v>0</v>
      </c>
      <c r="J38" s="3"/>
      <c r="K38" s="3"/>
    </row>
    <row r="39" spans="1:11">
      <c r="A39" s="14" t="s">
        <v>96</v>
      </c>
      <c r="B39" s="14" t="s">
        <v>15</v>
      </c>
      <c r="C39" s="15"/>
      <c r="D39" s="15"/>
      <c r="E39" s="15"/>
      <c r="F39" s="15"/>
      <c r="G39" s="15"/>
      <c r="H39" s="15"/>
      <c r="I39" s="15"/>
      <c r="J39" s="3"/>
      <c r="K39" s="3"/>
    </row>
    <row r="40" spans="1:11">
      <c r="A40" s="6" t="s">
        <v>97</v>
      </c>
      <c r="B40" s="6" t="s">
        <v>73</v>
      </c>
      <c r="C40" s="13">
        <v>12</v>
      </c>
      <c r="D40" s="13"/>
      <c r="E40" s="13">
        <f>C40*D40</f>
        <v>0</v>
      </c>
      <c r="F40" s="13"/>
      <c r="G40" s="13">
        <f>C40*F40</f>
        <v>0</v>
      </c>
      <c r="H40" s="13">
        <f>D40+F40</f>
        <v>0</v>
      </c>
      <c r="I40" s="13">
        <f>E40+G40</f>
        <v>0</v>
      </c>
      <c r="J40" s="3"/>
      <c r="K40" s="3"/>
    </row>
    <row r="41" spans="1:11">
      <c r="A41" s="14" t="s">
        <v>98</v>
      </c>
      <c r="B41" s="14" t="s">
        <v>15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6" t="s">
        <v>97</v>
      </c>
      <c r="B42" s="6" t="s">
        <v>73</v>
      </c>
      <c r="C42" s="13">
        <v>12</v>
      </c>
      <c r="D42" s="13"/>
      <c r="E42" s="13">
        <f>C42*D42</f>
        <v>0</v>
      </c>
      <c r="F42" s="13"/>
      <c r="G42" s="13">
        <f>C42*F42</f>
        <v>0</v>
      </c>
      <c r="H42" s="13">
        <f>D42+F42</f>
        <v>0</v>
      </c>
      <c r="I42" s="13">
        <f>E42+G42</f>
        <v>0</v>
      </c>
      <c r="J42" s="3"/>
      <c r="K42" s="3"/>
    </row>
    <row r="43" spans="1:11">
      <c r="A43" s="14" t="s">
        <v>99</v>
      </c>
      <c r="B43" s="14" t="s">
        <v>15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>
      <c r="A44" s="6" t="s">
        <v>100</v>
      </c>
      <c r="B44" s="6" t="s">
        <v>95</v>
      </c>
      <c r="C44" s="13">
        <v>3.6</v>
      </c>
      <c r="D44" s="13"/>
      <c r="E44" s="13">
        <f>C44*D44</f>
        <v>0</v>
      </c>
      <c r="F44" s="13"/>
      <c r="G44" s="13">
        <f>C44*F44</f>
        <v>0</v>
      </c>
      <c r="H44" s="13">
        <f>D44+F44</f>
        <v>0</v>
      </c>
      <c r="I44" s="13">
        <f>E44+G44</f>
        <v>0</v>
      </c>
      <c r="J44" s="3"/>
      <c r="K44" s="3"/>
    </row>
    <row r="45" spans="1:11">
      <c r="A45" s="14" t="s">
        <v>101</v>
      </c>
      <c r="B45" s="14" t="s">
        <v>15</v>
      </c>
      <c r="C45" s="15"/>
      <c r="D45" s="15"/>
      <c r="E45" s="15"/>
      <c r="F45" s="15"/>
      <c r="G45" s="15"/>
      <c r="H45" s="15"/>
      <c r="I45" s="15"/>
      <c r="J45" s="3"/>
      <c r="K45" s="3"/>
    </row>
    <row r="46" spans="1:11">
      <c r="A46" s="6" t="s">
        <v>102</v>
      </c>
      <c r="B46" s="6" t="s">
        <v>103</v>
      </c>
      <c r="C46" s="13">
        <v>6.2</v>
      </c>
      <c r="D46" s="13"/>
      <c r="E46" s="13">
        <f>C46*D46</f>
        <v>0</v>
      </c>
      <c r="F46" s="13"/>
      <c r="G46" s="13">
        <f>C46*F46</f>
        <v>0</v>
      </c>
      <c r="H46" s="13">
        <f>D46+F46</f>
        <v>0</v>
      </c>
      <c r="I46" s="13">
        <f>E46+G46</f>
        <v>0</v>
      </c>
      <c r="J46" s="3"/>
      <c r="K46" s="3"/>
    </row>
    <row r="47" spans="1:11">
      <c r="A47" s="6" t="s">
        <v>104</v>
      </c>
      <c r="B47" s="6" t="s">
        <v>95</v>
      </c>
      <c r="C47" s="13">
        <v>6</v>
      </c>
      <c r="D47" s="13"/>
      <c r="E47" s="13">
        <f>C47*D47</f>
        <v>0</v>
      </c>
      <c r="F47" s="13"/>
      <c r="G47" s="13">
        <f>C47*F47</f>
        <v>0</v>
      </c>
      <c r="H47" s="13">
        <f>D47+F47</f>
        <v>0</v>
      </c>
      <c r="I47" s="13">
        <f>E47+G47</f>
        <v>0</v>
      </c>
      <c r="J47" s="3"/>
      <c r="K47" s="3"/>
    </row>
    <row r="48" spans="1:11">
      <c r="A48" s="14" t="s">
        <v>105</v>
      </c>
      <c r="B48" s="14" t="s">
        <v>15</v>
      </c>
      <c r="C48" s="15"/>
      <c r="D48" s="15"/>
      <c r="E48" s="15"/>
      <c r="F48" s="15"/>
      <c r="G48" s="15"/>
      <c r="H48" s="15"/>
      <c r="I48" s="15"/>
      <c r="J48" s="3"/>
      <c r="K48" s="3"/>
    </row>
    <row r="49" spans="1:11">
      <c r="A49" s="6" t="s">
        <v>106</v>
      </c>
      <c r="B49" s="6" t="s">
        <v>103</v>
      </c>
      <c r="C49" s="13">
        <v>6</v>
      </c>
      <c r="D49" s="13"/>
      <c r="E49" s="13">
        <f>C49*D49</f>
        <v>0</v>
      </c>
      <c r="F49" s="13"/>
      <c r="G49" s="13">
        <f>C49*F49</f>
        <v>0</v>
      </c>
      <c r="H49" s="13">
        <f>D49+F49</f>
        <v>0</v>
      </c>
      <c r="I49" s="13">
        <f>E49+G49</f>
        <v>0</v>
      </c>
      <c r="J49" s="3"/>
      <c r="K49" s="3"/>
    </row>
    <row r="50" spans="1:11">
      <c r="A50" s="4" t="s">
        <v>107</v>
      </c>
      <c r="B50" s="4" t="s">
        <v>15</v>
      </c>
      <c r="C50" s="12"/>
      <c r="D50" s="12"/>
      <c r="E50" s="12">
        <f>SUM(E36:E49)</f>
        <v>0</v>
      </c>
      <c r="F50" s="12"/>
      <c r="G50" s="12">
        <f>SUM(G36:G49)</f>
        <v>0</v>
      </c>
      <c r="H50" s="12"/>
      <c r="I50" s="12">
        <f>SUM(I36:I49)</f>
        <v>0</v>
      </c>
      <c r="J50" s="3"/>
      <c r="K50" s="3"/>
    </row>
    <row r="51" spans="1:11">
      <c r="A51" s="6" t="s">
        <v>15</v>
      </c>
      <c r="B51" s="6" t="s">
        <v>15</v>
      </c>
      <c r="C51" s="13"/>
      <c r="D51" s="13"/>
      <c r="E51" s="13"/>
      <c r="F51" s="13"/>
      <c r="G51" s="13"/>
      <c r="H51" s="13">
        <f>D51+F51</f>
        <v>0</v>
      </c>
      <c r="I51" s="13">
        <f>E51+G51</f>
        <v>0</v>
      </c>
      <c r="J51" s="3"/>
      <c r="K51" s="3"/>
    </row>
    <row r="52" spans="1:11">
      <c r="A52" s="6" t="s">
        <v>15</v>
      </c>
      <c r="B52" s="6" t="s">
        <v>15</v>
      </c>
      <c r="C52" s="13"/>
      <c r="D52" s="13"/>
      <c r="E52" s="13"/>
      <c r="F52" s="13"/>
      <c r="G52" s="13"/>
      <c r="H52" s="13">
        <f>D52+F52</f>
        <v>0</v>
      </c>
      <c r="I52" s="13">
        <f>E52+G52</f>
        <v>0</v>
      </c>
      <c r="J52" s="3"/>
      <c r="K52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4.7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Tesař</dc:creator>
  <cp:lastModifiedBy>Jaroslav Tesař</cp:lastModifiedBy>
  <dcterms:created xsi:type="dcterms:W3CDTF">2016-09-27T21:15:15Z</dcterms:created>
  <dcterms:modified xsi:type="dcterms:W3CDTF">2016-09-27T21:15:21Z</dcterms:modified>
</cp:coreProperties>
</file>