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3256" windowHeight="12312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0" i="3"/>
  <c r="BD20"/>
  <c r="BC20"/>
  <c r="BB20"/>
  <c r="G20"/>
  <c r="BA20" s="1"/>
  <c r="BE18"/>
  <c r="BD18"/>
  <c r="BC18"/>
  <c r="BB18"/>
  <c r="G18"/>
  <c r="BA18" s="1"/>
  <c r="BE16"/>
  <c r="BD16"/>
  <c r="BC16"/>
  <c r="BB16"/>
  <c r="G16"/>
  <c r="BA16" s="1"/>
  <c r="BE14"/>
  <c r="BE22" s="1"/>
  <c r="I8" i="2" s="1"/>
  <c r="BD14" i="3"/>
  <c r="BC14"/>
  <c r="BB14"/>
  <c r="G14"/>
  <c r="G22" s="1"/>
  <c r="B8" i="2"/>
  <c r="A8"/>
  <c r="BC22" i="3"/>
  <c r="G8" i="2" s="1"/>
  <c r="C22" i="3"/>
  <c r="BE10"/>
  <c r="BD10"/>
  <c r="BC10"/>
  <c r="BB10"/>
  <c r="G10"/>
  <c r="BA10" s="1"/>
  <c r="BE8"/>
  <c r="BE12" s="1"/>
  <c r="I7" i="2" s="1"/>
  <c r="BD8" i="3"/>
  <c r="BD12" s="1"/>
  <c r="H7" i="2" s="1"/>
  <c r="BC8" i="3"/>
  <c r="BC12" s="1"/>
  <c r="G7" i="2" s="1"/>
  <c r="BB8" i="3"/>
  <c r="G8"/>
  <c r="BA8" s="1"/>
  <c r="BA12" s="1"/>
  <c r="E7" i="2" s="1"/>
  <c r="B7"/>
  <c r="A7"/>
  <c r="C12" i="3"/>
  <c r="E4"/>
  <c r="C4"/>
  <c r="F3"/>
  <c r="C3"/>
  <c r="C2" i="2"/>
  <c r="C1"/>
  <c r="C33" i="1"/>
  <c r="F33" s="1"/>
  <c r="C31"/>
  <c r="C9"/>
  <c r="G7"/>
  <c r="D2"/>
  <c r="C2"/>
  <c r="G9" i="2" l="1"/>
  <c r="C18" i="1" s="1"/>
  <c r="BD22" i="3"/>
  <c r="H8" i="2" s="1"/>
  <c r="H9" s="1"/>
  <c r="C17" i="1" s="1"/>
  <c r="BB12" i="3"/>
  <c r="F7" i="2" s="1"/>
  <c r="BB22" i="3"/>
  <c r="F8" i="2" s="1"/>
  <c r="F9" s="1"/>
  <c r="C16" i="1" s="1"/>
  <c r="I9" i="2"/>
  <c r="C21" i="1" s="1"/>
  <c r="G12" i="3"/>
  <c r="BA14"/>
  <c r="BA22" s="1"/>
  <c r="E8" i="2" s="1"/>
  <c r="E9" s="1"/>
  <c r="G21" l="1"/>
  <c r="I21" s="1"/>
  <c r="G20"/>
  <c r="I20" s="1"/>
  <c r="G21" i="1" s="1"/>
  <c r="G19" i="2"/>
  <c r="I19" s="1"/>
  <c r="G20" i="1" s="1"/>
  <c r="G18" i="2"/>
  <c r="I18" s="1"/>
  <c r="G19" i="1" s="1"/>
  <c r="G17" i="2"/>
  <c r="I17" s="1"/>
  <c r="G18" i="1" s="1"/>
  <c r="G16" i="2"/>
  <c r="I16" s="1"/>
  <c r="G17" i="1" s="1"/>
  <c r="G15" i="2"/>
  <c r="I15" s="1"/>
  <c r="G16" i="1" s="1"/>
  <c r="G14" i="2"/>
  <c r="I14" s="1"/>
  <c r="C15" i="1"/>
  <c r="C19" s="1"/>
  <c r="C22" s="1"/>
  <c r="G15" l="1"/>
  <c r="H22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<sst xmlns="http://schemas.openxmlformats.org/spreadsheetml/2006/main" count="147" uniqueCount="111">
  <si>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</si>
  <si>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</si>
  <si>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</si>
  <si>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</si>
  <si>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</si>
  <si>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</si>
  <si>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</si>
  <si>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</si>
  <si>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</si>
  <si>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</si>
  <si>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</si>
  <si>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</si>
  <si>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</si>
  <si>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</si>
  <si>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</si>
  <si>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</si>
  <si>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</si>
  <si>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</si>
  <si>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</si>
  <si>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</si>
  <si>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</si>
  <si>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</si>
  <si>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</si>
  <si>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</si>
  <si>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</si>
  <si>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</si>
  <si>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</si>
  <si>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</si>
  <si>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</si>
  <si>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</si>
  <si>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</si>
  <si>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</si>
  <si>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</si>
  <si>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</si>
  <si>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</si>
  <si>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</si>
  <si>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</si>
  <si>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</si>
  <si>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</si>
  <si>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</si>
  <si>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</si>
  <si>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</si>
  <si>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</si>
  <si>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</si>
  <si>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</si>
  <si>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</si>
  <si>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</si>
  <si>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</si>
  <si>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</si>
  <si>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</si>
  <si>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</si>
  <si>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</si>
  <si>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</si>
  <si>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</si>
  <si>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</si>
  <si>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</si>
  <si>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</si>
  <si>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</si>
  <si>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</si>
  <si>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</si>
  <si>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</si>
  <si>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</si>
  <si>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</si>
  <si>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</si>
  <si>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</si>
  <si>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</si>
  <si>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</si>
  <si>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</si>
  <si>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</si>
  <si>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</si>
  <si>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</si>
  <si>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</si>
  <si>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</si>
  <si>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</si>
  <si>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</si>
  <si>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</si>
  <si>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K16620016</t>
  </si>
  <si>
    <t>Rekonstrukce sportovní haly v Zubří</t>
  </si>
  <si>
    <t>D.1.3</t>
  </si>
  <si>
    <t>Stavební úpravy zázemí, přístavba</t>
  </si>
  <si>
    <t>D.0</t>
  </si>
  <si>
    <t>Vedlejší náklady a ostat.náklady</t>
  </si>
  <si>
    <t>005 1</t>
  </si>
  <si>
    <t>Vedlejší a ostat. náklady ve fázi provádění stavby</t>
  </si>
  <si>
    <t>005 12-1010</t>
  </si>
  <si>
    <t>přípojky vodovodní a el.energie ze stáv.objektu,staveništní rozvaděč s elektroměrem.</t>
  </si>
  <si>
    <t>005 12-1020</t>
  </si>
  <si>
    <t>Provoz zařízení staveniště-náklady na vybavení objektu zařízení staveniště,náklady na energie</t>
  </si>
  <si>
    <t>a vodu spotřebované dodavatelem v rámci provozu zařízení staveniště,náklady na potřebný úklid v prostorách zařízení staveniště,náklady na nutnou údržbu a opravy na obj.zařízení staveniště a na přípojkách. energií.</t>
  </si>
  <si>
    <t>005 2</t>
  </si>
  <si>
    <t>Ostatní náklady stavby</t>
  </si>
  <si>
    <t>005 21-1010</t>
  </si>
  <si>
    <t>Předání a převzetí staveniště-náklady spojené s účasti zhotovitele na předání a převzetí</t>
  </si>
  <si>
    <t>staveniště.</t>
  </si>
  <si>
    <t>005 21-1080</t>
  </si>
  <si>
    <t>Bezpečnostní a hygienická opatření na staveništi náklady na ochranu staveniště před vstupem</t>
  </si>
  <si>
    <t>nepovolaných osob mobilní oplocení v.1,50 m dl.120 m po dobu 3 měsíců vč. příslušného značení,náklady na vypracování dokumentace z hlediska provozu staveniště(provozně dopravní řád)</t>
  </si>
  <si>
    <t>005 24-1010</t>
  </si>
  <si>
    <t>Dokumentace skutečného provedení-náklady na vyhotovení dokumentace skutečného provedení</t>
  </si>
  <si>
    <t>stavby a její předání objednateli v požadované formě a požadovaném počtu dle smlouvy o dílo.</t>
  </si>
  <si>
    <t>005 28-1010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</si>
  <si>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</si>
  <si>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</si>
  <si>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</si>
  <si>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</si>
  <si>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</si>
  <si>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</si>
  <si>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</si>
  <si>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</si>
  <si>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Propagace-náklady na zajištění informační tabule ke stavbě </t>
  </si>
  <si>
    <t>Vybudování,odstranění zařízení staveniště-mobilní buňka,mobilní WC po 6 měsíců,vybudování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</si>
</sst>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D.0</v>
      </c>
      <c r="D2" s="5" t="str">
        <f>Rekapitulace!G2</f>
        <v>Vedlejší náklady a ostat.náklady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/>
      <c r="D11" s="206"/>
      <c r="E11" s="206"/>
      <c r="F11" s="39" t="s">
        <v>16</v>
      </c>
      <c r="G11" s="40" t="s">
        <v>76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" customHeight="1">
      <c r="A15" s="54"/>
      <c r="B15" s="55" t="s">
        <v>22</v>
      </c>
      <c r="C15" s="56">
        <f>HSV</f>
        <v>0</v>
      </c>
      <c r="D15" s="57" t="str">
        <f>Rekapitulace!A14</f>
        <v>Ztížené výrobní podmínky</v>
      </c>
      <c r="E15" s="58"/>
      <c r="F15" s="59"/>
      <c r="G15" s="56">
        <f>Rekapitulace!I14</f>
        <v>0</v>
      </c>
    </row>
    <row r="16" spans="1:57" ht="15.9" customHeight="1">
      <c r="A16" s="54" t="s">
        <v>23</v>
      </c>
      <c r="B16" s="55" t="s">
        <v>24</v>
      </c>
      <c r="C16" s="56">
        <f>PSV</f>
        <v>0</v>
      </c>
      <c r="D16" s="9" t="str">
        <f>Rekapitulace!A15</f>
        <v>Oborová přirážka</v>
      </c>
      <c r="E16" s="60"/>
      <c r="F16" s="61"/>
      <c r="G16" s="56">
        <f>Rekapitulace!I15</f>
        <v>0</v>
      </c>
    </row>
    <row r="17" spans="1:7" ht="15.9" customHeight="1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" customHeight="1">
      <c r="A18" s="62" t="s">
        <v>27</v>
      </c>
      <c r="B18" s="63" t="s">
        <v>28</v>
      </c>
      <c r="C18" s="56">
        <f>Dodavka</f>
        <v>0</v>
      </c>
      <c r="D18" s="9" t="str">
        <f>Rekapitulace!A17</f>
        <v>Mimostaveništní doprava</v>
      </c>
      <c r="E18" s="60"/>
      <c r="F18" s="61"/>
      <c r="G18" s="56">
        <f>Rekapitulace!I17</f>
        <v>0</v>
      </c>
    </row>
    <row r="19" spans="1:7" ht="15.9" customHeight="1">
      <c r="A19" s="64" t="s">
        <v>29</v>
      </c>
      <c r="B19" s="55"/>
      <c r="C19" s="56">
        <f>SUM(C15:C18)</f>
        <v>0</v>
      </c>
      <c r="D19" s="9" t="str">
        <f>Rekapitulace!A18</f>
        <v>Zařízení staveniště</v>
      </c>
      <c r="E19" s="60"/>
      <c r="F19" s="61"/>
      <c r="G19" s="56">
        <f>Rekapitulace!I18</f>
        <v>0</v>
      </c>
    </row>
    <row r="20" spans="1:7" ht="15.9" customHeight="1">
      <c r="A20" s="64"/>
      <c r="B20" s="55"/>
      <c r="C20" s="56"/>
      <c r="D20" s="9" t="str">
        <f>Rekapitulace!A19</f>
        <v>Provoz investora</v>
      </c>
      <c r="E20" s="60"/>
      <c r="F20" s="61"/>
      <c r="G20" s="56">
        <f>Rekapitulace!I19</f>
        <v>0</v>
      </c>
    </row>
    <row r="21" spans="1:7" ht="15.9" customHeight="1">
      <c r="A21" s="64" t="s">
        <v>30</v>
      </c>
      <c r="B21" s="55"/>
      <c r="C21" s="56">
        <f>HZS</f>
        <v>0</v>
      </c>
      <c r="D21" s="9" t="str">
        <f>Rekapitulace!A20</f>
        <v>Kompletační činnost (IČD)</v>
      </c>
      <c r="E21" s="60"/>
      <c r="F21" s="61"/>
      <c r="G21" s="56">
        <f>Rekapitulace!I20</f>
        <v>0</v>
      </c>
    </row>
    <row r="22" spans="1:7" ht="15.9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" customHeight="1" thickBot="1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1">
        <f>C23-F32</f>
        <v>0</v>
      </c>
      <c r="G30" s="202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1">
        <f>ROUND(PRODUCT(F30,C31/100),0)</f>
        <v>0</v>
      </c>
      <c r="G31" s="202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1">
        <v>0</v>
      </c>
      <c r="G32" s="202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1">
        <f>ROUND(PRODUCT(F32,C33/100),0)</f>
        <v>0</v>
      </c>
      <c r="G33" s="202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3">
        <f>ROUND(SUM(F30:F33),0)</f>
        <v>0</v>
      </c>
      <c r="G34" s="204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00"/>
      <c r="C46" s="200"/>
      <c r="D46" s="200"/>
      <c r="E46" s="200"/>
      <c r="F46" s="200"/>
      <c r="G46" s="200"/>
    </row>
    <row r="47" spans="1:8">
      <c r="B47" s="200"/>
      <c r="C47" s="200"/>
      <c r="D47" s="200"/>
      <c r="E47" s="200"/>
      <c r="F47" s="200"/>
      <c r="G47" s="200"/>
    </row>
    <row r="48" spans="1:8">
      <c r="B48" s="200"/>
      <c r="C48" s="200"/>
      <c r="D48" s="200"/>
      <c r="E48" s="200"/>
      <c r="F48" s="200"/>
      <c r="G48" s="200"/>
    </row>
    <row r="49" spans="2:7">
      <c r="B49" s="200"/>
      <c r="C49" s="200"/>
      <c r="D49" s="200"/>
      <c r="E49" s="200"/>
      <c r="F49" s="200"/>
      <c r="G49" s="200"/>
    </row>
    <row r="50" spans="2:7">
      <c r="B50" s="200"/>
      <c r="C50" s="200"/>
      <c r="D50" s="200"/>
      <c r="E50" s="200"/>
      <c r="F50" s="200"/>
      <c r="G50" s="200"/>
    </row>
    <row r="51" spans="2:7">
      <c r="B51" s="200"/>
      <c r="C51" s="200"/>
      <c r="D51" s="200"/>
      <c r="E51" s="200"/>
      <c r="F51" s="200"/>
      <c r="G51" s="200"/>
    </row>
    <row r="52" spans="2:7">
      <c r="B52" s="200"/>
      <c r="C52" s="200"/>
      <c r="D52" s="200"/>
      <c r="E52" s="200"/>
      <c r="F52" s="200"/>
      <c r="G52" s="200"/>
    </row>
    <row r="53" spans="2:7">
      <c r="B53" s="200"/>
      <c r="C53" s="200"/>
      <c r="D53" s="200"/>
      <c r="E53" s="200"/>
      <c r="F53" s="200"/>
      <c r="G53" s="200"/>
    </row>
    <row r="54" spans="2:7">
      <c r="B54" s="200"/>
      <c r="C54" s="200"/>
      <c r="D54" s="200"/>
      <c r="E54" s="200"/>
      <c r="F54" s="200"/>
      <c r="G54" s="200"/>
    </row>
    <row r="55" spans="2:7">
      <c r="B55" s="200"/>
      <c r="C55" s="200"/>
      <c r="D55" s="200"/>
      <c r="E55" s="200"/>
      <c r="F55" s="200"/>
      <c r="G55" s="20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H22" sqref="H22:I22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211" t="s">
        <v>48</v>
      </c>
      <c r="B1" s="212"/>
      <c r="C1" s="97" t="str">
        <f>CONCATENATE(cislostavby," ",nazevstavby)</f>
        <v>K16620016 Rekonstrukce sportovní haly v Zubří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8" thickBot="1">
      <c r="A2" s="213" t="s">
        <v>50</v>
      </c>
      <c r="B2" s="214"/>
      <c r="C2" s="103" t="str">
        <f>CONCATENATE(cisloobjektu," ",nazevobjektu)</f>
        <v>D.1.3 Stavební úpravy zázemí, přístavba</v>
      </c>
      <c r="D2" s="104"/>
      <c r="E2" s="105"/>
      <c r="F2" s="104"/>
      <c r="G2" s="215" t="s">
        <v>81</v>
      </c>
      <c r="H2" s="216"/>
      <c r="I2" s="217"/>
    </row>
    <row r="3" spans="1:57" ht="13.8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8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8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6" t="str">
        <f>Položky!B7</f>
        <v>005 1</v>
      </c>
      <c r="B7" s="115" t="str">
        <f>Položky!C7</f>
        <v>Vedlejší a ostat. náklady ve fázi provádění stavby</v>
      </c>
      <c r="C7" s="66"/>
      <c r="D7" s="116"/>
      <c r="E7" s="197">
        <f>Položky!BA12</f>
        <v>0</v>
      </c>
      <c r="F7" s="198">
        <f>Položky!BB12</f>
        <v>0</v>
      </c>
      <c r="G7" s="198">
        <f>Položky!BC12</f>
        <v>0</v>
      </c>
      <c r="H7" s="198">
        <f>Položky!BD12</f>
        <v>0</v>
      </c>
      <c r="I7" s="199">
        <f>Položky!BE12</f>
        <v>0</v>
      </c>
    </row>
    <row r="8" spans="1:57" s="35" customFormat="1" ht="13.8" thickBot="1">
      <c r="A8" s="196" t="str">
        <f>Položky!B13</f>
        <v>005 2</v>
      </c>
      <c r="B8" s="115" t="str">
        <f>Položky!C13</f>
        <v>Ostatní náklady stavby</v>
      </c>
      <c r="C8" s="66"/>
      <c r="D8" s="116"/>
      <c r="E8" s="197">
        <f>Položky!BA22</f>
        <v>0</v>
      </c>
      <c r="F8" s="198">
        <f>Položky!BB22</f>
        <v>0</v>
      </c>
      <c r="G8" s="198">
        <f>Položky!BC22</f>
        <v>0</v>
      </c>
      <c r="H8" s="198">
        <f>Položky!BD22</f>
        <v>0</v>
      </c>
      <c r="I8" s="199">
        <f>Položky!BE22</f>
        <v>0</v>
      </c>
    </row>
    <row r="9" spans="1:57" s="123" customFormat="1" ht="13.8" thickBot="1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8" thickBot="1">
      <c r="A12" s="77"/>
      <c r="B12" s="77"/>
      <c r="C12" s="77"/>
      <c r="D12" s="77"/>
      <c r="E12" s="77"/>
      <c r="F12" s="77"/>
      <c r="G12" s="77"/>
      <c r="H12" s="77"/>
      <c r="I12" s="77"/>
    </row>
    <row r="13" spans="1:57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>
      <c r="A14" s="64" t="s">
        <v>101</v>
      </c>
      <c r="B14" s="55"/>
      <c r="C14" s="55"/>
      <c r="D14" s="131"/>
      <c r="E14" s="132"/>
      <c r="F14" s="133"/>
      <c r="G14" s="134">
        <f t="shared" ref="G14:G21" si="0">CHOOSE(BA14+1,HSV+PSV,HSV+PSV+Mont,HSV+PSV+Dodavka+Mont,HSV,PSV,Mont,Dodavka,Mont+Dodavka,0)</f>
        <v>0</v>
      </c>
      <c r="H14" s="135"/>
      <c r="I14" s="136">
        <f t="shared" ref="I14:I21" si="1">E14+F14*G14/100</f>
        <v>0</v>
      </c>
      <c r="BA14">
        <v>0</v>
      </c>
    </row>
    <row r="15" spans="1:57">
      <c r="A15" s="64" t="s">
        <v>102</v>
      </c>
      <c r="B15" s="55"/>
      <c r="C15" s="55"/>
      <c r="D15" s="131"/>
      <c r="E15" s="132"/>
      <c r="F15" s="133"/>
      <c r="G15" s="134">
        <f t="shared" si="0"/>
        <v>0</v>
      </c>
      <c r="H15" s="135"/>
      <c r="I15" s="136">
        <f t="shared" si="1"/>
        <v>0</v>
      </c>
      <c r="BA15">
        <v>0</v>
      </c>
    </row>
    <row r="16" spans="1:57">
      <c r="A16" s="64" t="s">
        <v>103</v>
      </c>
      <c r="B16" s="55"/>
      <c r="C16" s="55"/>
      <c r="D16" s="131"/>
      <c r="E16" s="132"/>
      <c r="F16" s="133"/>
      <c r="G16" s="134">
        <f t="shared" si="0"/>
        <v>0</v>
      </c>
      <c r="H16" s="135"/>
      <c r="I16" s="136">
        <f t="shared" si="1"/>
        <v>0</v>
      </c>
      <c r="BA16">
        <v>0</v>
      </c>
    </row>
    <row r="17" spans="1:53">
      <c r="A17" s="64" t="s">
        <v>104</v>
      </c>
      <c r="B17" s="55"/>
      <c r="C17" s="55"/>
      <c r="D17" s="131"/>
      <c r="E17" s="132"/>
      <c r="F17" s="133"/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>
      <c r="A18" s="64" t="s">
        <v>105</v>
      </c>
      <c r="B18" s="55"/>
      <c r="C18" s="55"/>
      <c r="D18" s="131"/>
      <c r="E18" s="132"/>
      <c r="F18" s="133"/>
      <c r="G18" s="134">
        <f t="shared" si="0"/>
        <v>0</v>
      </c>
      <c r="H18" s="135"/>
      <c r="I18" s="136">
        <f t="shared" si="1"/>
        <v>0</v>
      </c>
      <c r="BA18">
        <v>1</v>
      </c>
    </row>
    <row r="19" spans="1:53">
      <c r="A19" s="64" t="s">
        <v>106</v>
      </c>
      <c r="B19" s="55"/>
      <c r="C19" s="55"/>
      <c r="D19" s="131"/>
      <c r="E19" s="132"/>
      <c r="F19" s="133"/>
      <c r="G19" s="134">
        <f t="shared" si="0"/>
        <v>0</v>
      </c>
      <c r="H19" s="135"/>
      <c r="I19" s="136">
        <f t="shared" si="1"/>
        <v>0</v>
      </c>
      <c r="BA19">
        <v>1</v>
      </c>
    </row>
    <row r="20" spans="1:53">
      <c r="A20" s="64" t="s">
        <v>107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2</v>
      </c>
    </row>
    <row r="21" spans="1:53">
      <c r="A21" s="64" t="s">
        <v>108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2</v>
      </c>
    </row>
    <row r="22" spans="1:53" ht="13.8" thickBot="1">
      <c r="A22" s="137"/>
      <c r="B22" s="138" t="s">
        <v>63</v>
      </c>
      <c r="C22" s="139"/>
      <c r="D22" s="140"/>
      <c r="E22" s="141"/>
      <c r="F22" s="142"/>
      <c r="G22" s="142"/>
      <c r="H22" s="218">
        <f>SUM(I14:I21)</f>
        <v>0</v>
      </c>
      <c r="I22" s="219"/>
    </row>
    <row r="24" spans="1:53">
      <c r="B24" s="123"/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5"/>
  <sheetViews>
    <sheetView showGridLines="0" showZeros="0" tabSelected="1" zoomScaleNormal="100" workbookViewId="0">
      <selection activeCell="C8" sqref="C8"/>
    </sheetView>
  </sheetViews>
  <sheetFormatPr defaultColWidth="9.109375" defaultRowHeight="13.2"/>
  <cols>
    <col min="1" max="1" width="4.44140625" style="146" customWidth="1"/>
    <col min="2" max="2" width="11.5546875" style="146" customWidth="1"/>
    <col min="3" max="3" width="40.44140625" style="146" customWidth="1"/>
    <col min="4" max="4" width="5.5546875" style="146" customWidth="1"/>
    <col min="5" max="5" width="8.5546875" style="190" customWidth="1"/>
    <col min="6" max="6" width="9.88671875" style="146" customWidth="1"/>
    <col min="7" max="7" width="13.88671875" style="146" customWidth="1"/>
    <col min="8" max="11" width="9.109375" style="146"/>
    <col min="12" max="12" width="75.44140625" style="146" customWidth="1"/>
    <col min="13" max="13" width="45.33203125" style="146" customWidth="1"/>
    <col min="14" max="16384" width="9.109375" style="146"/>
  </cols>
  <sheetData>
    <row r="1" spans="1:104" ht="15.6">
      <c r="A1" s="223" t="s">
        <v>75</v>
      </c>
      <c r="B1" s="223"/>
      <c r="C1" s="223"/>
      <c r="D1" s="223"/>
      <c r="E1" s="223"/>
      <c r="F1" s="223"/>
      <c r="G1" s="22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8" thickTop="1">
      <c r="A3" s="211" t="s">
        <v>48</v>
      </c>
      <c r="B3" s="212"/>
      <c r="C3" s="97" t="str">
        <f>CONCATENATE(cislostavby," ",nazevstavby)</f>
        <v>K16620016 Rekonstrukce sportovní haly v Zubří</v>
      </c>
      <c r="D3" s="151"/>
      <c r="E3" s="152" t="s">
        <v>64</v>
      </c>
      <c r="F3" s="153" t="str">
        <f>Rekapitulace!H1</f>
        <v>D.0</v>
      </c>
      <c r="G3" s="154"/>
    </row>
    <row r="4" spans="1:104" ht="13.8" thickBot="1">
      <c r="A4" s="224" t="s">
        <v>50</v>
      </c>
      <c r="B4" s="214"/>
      <c r="C4" s="103" t="str">
        <f>CONCATENATE(cisloobjektu," ",nazevobjektu)</f>
        <v>D.1.3 Stavební úpravy zázemí, přístavba</v>
      </c>
      <c r="D4" s="155"/>
      <c r="E4" s="225" t="str">
        <f>Rekapitulace!G2</f>
        <v>Vedlejší náklady a ostat.náklady</v>
      </c>
      <c r="F4" s="226"/>
      <c r="G4" s="227"/>
    </row>
    <row r="5" spans="1:104" ht="13.8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ht="20.399999999999999">
      <c r="A8" s="171">
        <v>1</v>
      </c>
      <c r="B8" s="172" t="s">
        <v>84</v>
      </c>
      <c r="C8" s="173" t="s">
        <v>110</v>
      </c>
      <c r="D8" s="174" t="s">
        <v>60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12</v>
      </c>
      <c r="AB8" s="146">
        <v>0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0">
        <v>12</v>
      </c>
      <c r="CB8" s="170">
        <v>0</v>
      </c>
      <c r="CZ8" s="146">
        <v>0</v>
      </c>
    </row>
    <row r="9" spans="1:104">
      <c r="A9" s="177"/>
      <c r="B9" s="178"/>
      <c r="C9" s="220" t="s">
        <v>85</v>
      </c>
      <c r="D9" s="221"/>
      <c r="E9" s="221"/>
      <c r="F9" s="221"/>
      <c r="G9" s="222"/>
      <c r="L9" s="179" t="s">
        <v>85</v>
      </c>
      <c r="O9" s="170">
        <v>3</v>
      </c>
    </row>
    <row r="10" spans="1:104" ht="20.399999999999999">
      <c r="A10" s="171">
        <v>2</v>
      </c>
      <c r="B10" s="172" t="s">
        <v>86</v>
      </c>
      <c r="C10" s="173" t="s">
        <v>87</v>
      </c>
      <c r="D10" s="174" t="s">
        <v>60</v>
      </c>
      <c r="E10" s="175">
        <v>1</v>
      </c>
      <c r="F10" s="175">
        <v>0</v>
      </c>
      <c r="G10" s="176">
        <f>E10*F10</f>
        <v>0</v>
      </c>
      <c r="O10" s="170">
        <v>2</v>
      </c>
      <c r="AA10" s="146">
        <v>12</v>
      </c>
      <c r="AB10" s="146">
        <v>0</v>
      </c>
      <c r="AC10" s="146">
        <v>2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0">
        <v>12</v>
      </c>
      <c r="CB10" s="170">
        <v>0</v>
      </c>
      <c r="CZ10" s="146">
        <v>0</v>
      </c>
    </row>
    <row r="11" spans="1:104" ht="21">
      <c r="A11" s="177"/>
      <c r="B11" s="178"/>
      <c r="C11" s="220" t="s">
        <v>88</v>
      </c>
      <c r="D11" s="221"/>
      <c r="E11" s="221"/>
      <c r="F11" s="221"/>
      <c r="G11" s="222"/>
      <c r="L11" s="179" t="s">
        <v>88</v>
      </c>
      <c r="O11" s="170">
        <v>3</v>
      </c>
    </row>
    <row r="12" spans="1:104">
      <c r="A12" s="180"/>
      <c r="B12" s="181" t="s">
        <v>73</v>
      </c>
      <c r="C12" s="182" t="str">
        <f>CONCATENATE(B7," ",C7)</f>
        <v>005 1 Vedlejší a ostat. náklady ve fázi provádění stavby</v>
      </c>
      <c r="D12" s="183"/>
      <c r="E12" s="184"/>
      <c r="F12" s="185"/>
      <c r="G12" s="186">
        <f>SUM(G7:G11)</f>
        <v>0</v>
      </c>
      <c r="O12" s="170">
        <v>4</v>
      </c>
      <c r="BA12" s="187">
        <f>SUM(BA7:BA11)</f>
        <v>0</v>
      </c>
      <c r="BB12" s="187">
        <f>SUM(BB7:BB11)</f>
        <v>0</v>
      </c>
      <c r="BC12" s="187">
        <f>SUM(BC7:BC11)</f>
        <v>0</v>
      </c>
      <c r="BD12" s="187">
        <f>SUM(BD7:BD11)</f>
        <v>0</v>
      </c>
      <c r="BE12" s="187">
        <f>SUM(BE7:BE11)</f>
        <v>0</v>
      </c>
    </row>
    <row r="13" spans="1:104">
      <c r="A13" s="163" t="s">
        <v>72</v>
      </c>
      <c r="B13" s="164" t="s">
        <v>89</v>
      </c>
      <c r="C13" s="165" t="s">
        <v>90</v>
      </c>
      <c r="D13" s="166"/>
      <c r="E13" s="167"/>
      <c r="F13" s="167"/>
      <c r="G13" s="168"/>
      <c r="H13" s="169"/>
      <c r="I13" s="169"/>
      <c r="O13" s="170">
        <v>1</v>
      </c>
    </row>
    <row r="14" spans="1:104" ht="20.399999999999999">
      <c r="A14" s="171">
        <v>3</v>
      </c>
      <c r="B14" s="172" t="s">
        <v>91</v>
      </c>
      <c r="C14" s="173" t="s">
        <v>92</v>
      </c>
      <c r="D14" s="174" t="s">
        <v>60</v>
      </c>
      <c r="E14" s="175">
        <v>1</v>
      </c>
      <c r="F14" s="175">
        <v>0</v>
      </c>
      <c r="G14" s="176">
        <f>E14*F14</f>
        <v>0</v>
      </c>
      <c r="O14" s="170">
        <v>2</v>
      </c>
      <c r="AA14" s="146">
        <v>12</v>
      </c>
      <c r="AB14" s="146">
        <v>0</v>
      </c>
      <c r="AC14" s="146">
        <v>3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0">
        <v>12</v>
      </c>
      <c r="CB14" s="170">
        <v>0</v>
      </c>
      <c r="CZ14" s="146">
        <v>0</v>
      </c>
    </row>
    <row r="15" spans="1:104">
      <c r="A15" s="177"/>
      <c r="B15" s="178"/>
      <c r="C15" s="220" t="s">
        <v>93</v>
      </c>
      <c r="D15" s="221"/>
      <c r="E15" s="221"/>
      <c r="F15" s="221"/>
      <c r="G15" s="222"/>
      <c r="L15" s="179" t="s">
        <v>93</v>
      </c>
      <c r="O15" s="170">
        <v>3</v>
      </c>
    </row>
    <row r="16" spans="1:104" ht="20.399999999999999">
      <c r="A16" s="171">
        <v>4</v>
      </c>
      <c r="B16" s="172" t="s">
        <v>94</v>
      </c>
      <c r="C16" s="173" t="s">
        <v>95</v>
      </c>
      <c r="D16" s="174" t="s">
        <v>60</v>
      </c>
      <c r="E16" s="175">
        <v>1</v>
      </c>
      <c r="F16" s="175">
        <v>0</v>
      </c>
      <c r="G16" s="176">
        <f>E16*F16</f>
        <v>0</v>
      </c>
      <c r="O16" s="170">
        <v>2</v>
      </c>
      <c r="AA16" s="146">
        <v>12</v>
      </c>
      <c r="AB16" s="146">
        <v>0</v>
      </c>
      <c r="AC16" s="146">
        <v>4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0">
        <v>12</v>
      </c>
      <c r="CB16" s="170">
        <v>0</v>
      </c>
      <c r="CZ16" s="146">
        <v>0</v>
      </c>
    </row>
    <row r="17" spans="1:104" ht="21">
      <c r="A17" s="177"/>
      <c r="B17" s="178"/>
      <c r="C17" s="220" t="s">
        <v>96</v>
      </c>
      <c r="D17" s="221"/>
      <c r="E17" s="221"/>
      <c r="F17" s="221"/>
      <c r="G17" s="222"/>
      <c r="L17" s="179" t="s">
        <v>96</v>
      </c>
      <c r="O17" s="170">
        <v>3</v>
      </c>
    </row>
    <row r="18" spans="1:104" ht="20.399999999999999">
      <c r="A18" s="171">
        <v>5</v>
      </c>
      <c r="B18" s="172" t="s">
        <v>97</v>
      </c>
      <c r="C18" s="173" t="s">
        <v>98</v>
      </c>
      <c r="D18" s="174" t="s">
        <v>60</v>
      </c>
      <c r="E18" s="175">
        <v>1</v>
      </c>
      <c r="F18" s="175">
        <v>0</v>
      </c>
      <c r="G18" s="176">
        <f>E18*F18</f>
        <v>0</v>
      </c>
      <c r="O18" s="170">
        <v>2</v>
      </c>
      <c r="AA18" s="146">
        <v>12</v>
      </c>
      <c r="AB18" s="146">
        <v>0</v>
      </c>
      <c r="AC18" s="146">
        <v>5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0">
        <v>12</v>
      </c>
      <c r="CB18" s="170">
        <v>0</v>
      </c>
      <c r="CZ18" s="146">
        <v>0</v>
      </c>
    </row>
    <row r="19" spans="1:104">
      <c r="A19" s="177"/>
      <c r="B19" s="178"/>
      <c r="C19" s="220" t="s">
        <v>99</v>
      </c>
      <c r="D19" s="221"/>
      <c r="E19" s="221"/>
      <c r="F19" s="221"/>
      <c r="G19" s="222"/>
      <c r="L19" s="179" t="s">
        <v>99</v>
      </c>
      <c r="O19" s="170">
        <v>3</v>
      </c>
    </row>
    <row r="20" spans="1:104">
      <c r="A20" s="171">
        <v>6</v>
      </c>
      <c r="B20" s="172" t="s">
        <v>100</v>
      </c>
      <c r="C20" s="173" t="s">
        <v>109</v>
      </c>
      <c r="D20" s="174" t="s">
        <v>60</v>
      </c>
      <c r="E20" s="175">
        <v>1</v>
      </c>
      <c r="F20" s="175">
        <v>0</v>
      </c>
      <c r="G20" s="176">
        <f>E20*F20</f>
        <v>0</v>
      </c>
      <c r="O20" s="170">
        <v>2</v>
      </c>
      <c r="AA20" s="146">
        <v>12</v>
      </c>
      <c r="AB20" s="146">
        <v>0</v>
      </c>
      <c r="AC20" s="146">
        <v>6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0">
        <v>12</v>
      </c>
      <c r="CB20" s="170">
        <v>0</v>
      </c>
      <c r="CZ20" s="146">
        <v>0</v>
      </c>
    </row>
    <row r="21" spans="1:104" hidden="1">
      <c r="A21" s="171"/>
      <c r="B21" s="172"/>
      <c r="C21" s="173"/>
      <c r="D21" s="174"/>
      <c r="E21" s="175"/>
      <c r="F21" s="175"/>
      <c r="G21" s="176"/>
      <c r="O21" s="170"/>
      <c r="CA21" s="170"/>
      <c r="CB21" s="170"/>
    </row>
    <row r="22" spans="1:104">
      <c r="A22" s="180"/>
      <c r="B22" s="181" t="s">
        <v>73</v>
      </c>
      <c r="C22" s="182" t="str">
        <f>CONCATENATE(B13," ",C13)</f>
        <v>005 2 Ostatní náklady stavby</v>
      </c>
      <c r="D22" s="183"/>
      <c r="E22" s="184"/>
      <c r="F22" s="185"/>
      <c r="G22" s="186">
        <f>SUM(G13:G21)</f>
        <v>0</v>
      </c>
      <c r="O22" s="170">
        <v>4</v>
      </c>
      <c r="BA22" s="187">
        <f>SUM(BA13:BA21)</f>
        <v>0</v>
      </c>
      <c r="BB22" s="187">
        <f>SUM(BB13:BB21)</f>
        <v>0</v>
      </c>
      <c r="BC22" s="187">
        <f>SUM(BC13:BC21)</f>
        <v>0</v>
      </c>
      <c r="BD22" s="187">
        <f>SUM(BD13:BD21)</f>
        <v>0</v>
      </c>
      <c r="BE22" s="187">
        <f>SUM(BE13:BE21)</f>
        <v>0</v>
      </c>
    </row>
    <row r="23" spans="1:104">
      <c r="E23" s="146"/>
    </row>
    <row r="24" spans="1:104">
      <c r="E24" s="146"/>
    </row>
    <row r="25" spans="1:104">
      <c r="E25" s="146"/>
    </row>
    <row r="26" spans="1:104">
      <c r="E26" s="146"/>
    </row>
    <row r="27" spans="1:104">
      <c r="E27" s="146"/>
    </row>
    <row r="28" spans="1:104">
      <c r="E28" s="146"/>
    </row>
    <row r="29" spans="1:104">
      <c r="E29" s="146"/>
    </row>
    <row r="30" spans="1:104">
      <c r="E30" s="146"/>
    </row>
    <row r="31" spans="1:104">
      <c r="E31" s="146"/>
    </row>
    <row r="32" spans="1:104">
      <c r="E32" s="146"/>
    </row>
    <row r="33" spans="1:7">
      <c r="E33" s="146"/>
    </row>
    <row r="34" spans="1:7">
      <c r="E34" s="146"/>
    </row>
    <row r="35" spans="1:7">
      <c r="E35" s="146"/>
    </row>
    <row r="36" spans="1:7">
      <c r="E36" s="146"/>
    </row>
    <row r="37" spans="1:7">
      <c r="E37" s="146"/>
    </row>
    <row r="38" spans="1:7">
      <c r="E38" s="146"/>
    </row>
    <row r="39" spans="1:7">
      <c r="E39" s="146"/>
    </row>
    <row r="40" spans="1:7">
      <c r="E40" s="146"/>
    </row>
    <row r="41" spans="1:7">
      <c r="E41" s="146"/>
    </row>
    <row r="42" spans="1:7">
      <c r="E42" s="146"/>
    </row>
    <row r="43" spans="1:7">
      <c r="E43" s="146"/>
    </row>
    <row r="44" spans="1:7">
      <c r="E44" s="146"/>
    </row>
    <row r="45" spans="1:7">
      <c r="E45" s="146"/>
    </row>
    <row r="46" spans="1:7">
      <c r="A46" s="188"/>
      <c r="B46" s="188"/>
      <c r="C46" s="188"/>
      <c r="D46" s="188"/>
      <c r="E46" s="188"/>
      <c r="F46" s="188"/>
      <c r="G46" s="188"/>
    </row>
    <row r="47" spans="1:7">
      <c r="A47" s="188"/>
      <c r="B47" s="188"/>
      <c r="C47" s="188"/>
      <c r="D47" s="188"/>
      <c r="E47" s="188"/>
      <c r="F47" s="188"/>
      <c r="G47" s="188"/>
    </row>
    <row r="48" spans="1:7">
      <c r="A48" s="188"/>
      <c r="B48" s="188"/>
      <c r="C48" s="188"/>
      <c r="D48" s="188"/>
      <c r="E48" s="188"/>
      <c r="F48" s="188"/>
      <c r="G48" s="188"/>
    </row>
    <row r="49" spans="1:7">
      <c r="A49" s="188"/>
      <c r="B49" s="188"/>
      <c r="C49" s="188"/>
      <c r="D49" s="188"/>
      <c r="E49" s="188"/>
      <c r="F49" s="188"/>
      <c r="G49" s="188"/>
    </row>
    <row r="50" spans="1:7">
      <c r="E50" s="146"/>
    </row>
    <row r="51" spans="1:7">
      <c r="E51" s="146"/>
    </row>
    <row r="52" spans="1:7">
      <c r="E52" s="146"/>
    </row>
    <row r="53" spans="1:7">
      <c r="E53" s="146"/>
    </row>
    <row r="54" spans="1:7">
      <c r="E54" s="146"/>
    </row>
    <row r="55" spans="1:7">
      <c r="E55" s="146"/>
    </row>
    <row r="56" spans="1:7">
      <c r="E56" s="146"/>
    </row>
    <row r="57" spans="1:7">
      <c r="E57" s="146"/>
    </row>
    <row r="58" spans="1:7">
      <c r="E58" s="146"/>
    </row>
    <row r="59" spans="1:7">
      <c r="E59" s="146"/>
    </row>
    <row r="60" spans="1:7">
      <c r="E60" s="146"/>
    </row>
    <row r="61" spans="1:7">
      <c r="E61" s="146"/>
    </row>
    <row r="62" spans="1:7">
      <c r="E62" s="146"/>
    </row>
    <row r="63" spans="1:7">
      <c r="E63" s="146"/>
    </row>
    <row r="64" spans="1:7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A81" s="189"/>
      <c r="B81" s="189"/>
    </row>
    <row r="82" spans="1:7">
      <c r="A82" s="188"/>
      <c r="B82" s="188"/>
      <c r="C82" s="191"/>
      <c r="D82" s="191"/>
      <c r="E82" s="192"/>
      <c r="F82" s="191"/>
      <c r="G82" s="193"/>
    </row>
    <row r="83" spans="1:7">
      <c r="A83" s="194"/>
      <c r="B83" s="194"/>
      <c r="C83" s="188"/>
      <c r="D83" s="188"/>
      <c r="E83" s="195"/>
      <c r="F83" s="188"/>
      <c r="G83" s="188"/>
    </row>
    <row r="84" spans="1:7">
      <c r="A84" s="188"/>
      <c r="B84" s="188"/>
      <c r="C84" s="188"/>
      <c r="D84" s="188"/>
      <c r="E84" s="195"/>
      <c r="F84" s="188"/>
      <c r="G84" s="188"/>
    </row>
    <row r="85" spans="1:7">
      <c r="A85" s="188"/>
      <c r="B85" s="188"/>
      <c r="C85" s="188"/>
      <c r="D85" s="188"/>
      <c r="E85" s="195"/>
      <c r="F85" s="188"/>
      <c r="G85" s="188"/>
    </row>
    <row r="86" spans="1:7">
      <c r="A86" s="188"/>
      <c r="B86" s="188"/>
      <c r="C86" s="188"/>
      <c r="D86" s="188"/>
      <c r="E86" s="195"/>
      <c r="F86" s="188"/>
      <c r="G86" s="188"/>
    </row>
    <row r="87" spans="1:7">
      <c r="A87" s="188"/>
      <c r="B87" s="188"/>
      <c r="C87" s="188"/>
      <c r="D87" s="188"/>
      <c r="E87" s="195"/>
      <c r="F87" s="188"/>
      <c r="G87" s="188"/>
    </row>
    <row r="88" spans="1:7">
      <c r="A88" s="188"/>
      <c r="B88" s="188"/>
      <c r="C88" s="188"/>
      <c r="D88" s="188"/>
      <c r="E88" s="195"/>
      <c r="F88" s="188"/>
      <c r="G88" s="188"/>
    </row>
    <row r="89" spans="1:7">
      <c r="A89" s="188"/>
      <c r="B89" s="188"/>
      <c r="C89" s="188"/>
      <c r="D89" s="188"/>
      <c r="E89" s="195"/>
      <c r="F89" s="188"/>
      <c r="G89" s="188"/>
    </row>
    <row r="90" spans="1:7">
      <c r="A90" s="188"/>
      <c r="B90" s="188"/>
      <c r="C90" s="188"/>
      <c r="D90" s="188"/>
      <c r="E90" s="195"/>
      <c r="F90" s="188"/>
      <c r="G90" s="188"/>
    </row>
    <row r="91" spans="1:7">
      <c r="A91" s="188"/>
      <c r="B91" s="188"/>
      <c r="C91" s="188"/>
      <c r="D91" s="188"/>
      <c r="E91" s="195"/>
      <c r="F91" s="188"/>
      <c r="G91" s="188"/>
    </row>
    <row r="92" spans="1:7">
      <c r="A92" s="188"/>
      <c r="B92" s="188"/>
      <c r="C92" s="188"/>
      <c r="D92" s="188"/>
      <c r="E92" s="195"/>
      <c r="F92" s="188"/>
      <c r="G92" s="188"/>
    </row>
    <row r="93" spans="1:7">
      <c r="A93" s="188"/>
      <c r="B93" s="188"/>
      <c r="C93" s="188"/>
      <c r="D93" s="188"/>
      <c r="E93" s="195"/>
      <c r="F93" s="188"/>
      <c r="G93" s="188"/>
    </row>
    <row r="94" spans="1:7">
      <c r="A94" s="188"/>
      <c r="B94" s="188"/>
      <c r="C94" s="188"/>
      <c r="D94" s="188"/>
      <c r="E94" s="195"/>
      <c r="F94" s="188"/>
      <c r="G94" s="188"/>
    </row>
    <row r="95" spans="1:7">
      <c r="A95" s="188"/>
      <c r="B95" s="188"/>
      <c r="C95" s="188"/>
      <c r="D95" s="188"/>
      <c r="E95" s="195"/>
      <c r="F95" s="188"/>
      <c r="G95" s="188"/>
    </row>
  </sheetData>
  <mergeCells count="9">
    <mergeCell ref="C15:G15"/>
    <mergeCell ref="C17:G17"/>
    <mergeCell ref="C19:G19"/>
    <mergeCell ref="A1:G1"/>
    <mergeCell ref="A3:B3"/>
    <mergeCell ref="A4:B4"/>
    <mergeCell ref="E4:G4"/>
    <mergeCell ref="C9:G9"/>
    <mergeCell ref="C11:G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palacky</cp:lastModifiedBy>
  <dcterms:created xsi:type="dcterms:W3CDTF">2016-06-17T06:06:36Z</dcterms:created>
  <dcterms:modified xsi:type="dcterms:W3CDTF">2016-10-03T11:29:40Z</dcterms:modified>
</cp:coreProperties>
</file>