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acky\Desktop\Sociálky ZŠ TGM\"/>
    </mc:Choice>
  </mc:AlternateContent>
  <xr:revisionPtr revIDLastSave="0" documentId="8_{408F6216-6B99-4985-B6DF-DC315FFE721F}" xr6:coauthVersionLast="45" xr6:coauthVersionMax="45" xr10:uidLastSave="{00000000-0000-0000-0000-000000000000}"/>
  <bookViews>
    <workbookView xWindow="-120" yWindow="480" windowWidth="29040" windowHeight="15840" xr2:uid="{A0C2A472-2A53-4443-9A8A-18977EDB0ED8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3" l="1"/>
  <c r="B33" i="3"/>
  <c r="C32" i="3"/>
  <c r="B32" i="3"/>
  <c r="C31" i="3"/>
  <c r="B31" i="3"/>
  <c r="C30" i="3"/>
  <c r="B30" i="3"/>
  <c r="C28" i="3"/>
  <c r="C27" i="3"/>
  <c r="C25" i="3"/>
  <c r="C23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L2" i="2"/>
  <c r="E146" i="2" s="1"/>
  <c r="L1" i="2"/>
  <c r="G147" i="2"/>
  <c r="H146" i="2"/>
  <c r="I145" i="2"/>
  <c r="G145" i="2"/>
  <c r="E145" i="2"/>
  <c r="I144" i="2"/>
  <c r="H144" i="2"/>
  <c r="G144" i="2"/>
  <c r="E144" i="2"/>
  <c r="I143" i="2"/>
  <c r="H143" i="2"/>
  <c r="G143" i="2"/>
  <c r="E143" i="2"/>
  <c r="I141" i="2"/>
  <c r="H141" i="2"/>
  <c r="G141" i="2"/>
  <c r="E141" i="2"/>
  <c r="I138" i="2"/>
  <c r="H138" i="2"/>
  <c r="G138" i="2"/>
  <c r="E138" i="2"/>
  <c r="I136" i="2"/>
  <c r="H136" i="2"/>
  <c r="G136" i="2"/>
  <c r="E136" i="2"/>
  <c r="I135" i="2"/>
  <c r="H135" i="2"/>
  <c r="G135" i="2"/>
  <c r="E135" i="2"/>
  <c r="I134" i="2"/>
  <c r="H134" i="2"/>
  <c r="G134" i="2"/>
  <c r="E134" i="2"/>
  <c r="I132" i="2"/>
  <c r="H132" i="2"/>
  <c r="G132" i="2"/>
  <c r="E132" i="2"/>
  <c r="I130" i="2"/>
  <c r="H130" i="2"/>
  <c r="G130" i="2"/>
  <c r="E130" i="2"/>
  <c r="I128" i="2"/>
  <c r="H128" i="2"/>
  <c r="G128" i="2"/>
  <c r="E128" i="2"/>
  <c r="I127" i="2"/>
  <c r="H127" i="2"/>
  <c r="G127" i="2"/>
  <c r="E127" i="2"/>
  <c r="I125" i="2"/>
  <c r="H125" i="2"/>
  <c r="G125" i="2"/>
  <c r="E125" i="2"/>
  <c r="I124" i="2"/>
  <c r="H124" i="2"/>
  <c r="G124" i="2"/>
  <c r="E124" i="2"/>
  <c r="I122" i="2"/>
  <c r="H122" i="2"/>
  <c r="G122" i="2"/>
  <c r="E122" i="2"/>
  <c r="I121" i="2"/>
  <c r="H121" i="2"/>
  <c r="G121" i="2"/>
  <c r="E121" i="2"/>
  <c r="I119" i="2"/>
  <c r="H119" i="2"/>
  <c r="G119" i="2"/>
  <c r="E119" i="2"/>
  <c r="I118" i="2"/>
  <c r="H118" i="2"/>
  <c r="G118" i="2"/>
  <c r="E118" i="2"/>
  <c r="I117" i="2"/>
  <c r="H117" i="2"/>
  <c r="G117" i="2"/>
  <c r="E117" i="2"/>
  <c r="I115" i="2"/>
  <c r="H115" i="2"/>
  <c r="G115" i="2"/>
  <c r="E115" i="2"/>
  <c r="I114" i="2"/>
  <c r="H114" i="2"/>
  <c r="G114" i="2"/>
  <c r="E114" i="2"/>
  <c r="I111" i="2"/>
  <c r="H111" i="2"/>
  <c r="G111" i="2"/>
  <c r="E111" i="2"/>
  <c r="I109" i="2"/>
  <c r="H109" i="2"/>
  <c r="G109" i="2"/>
  <c r="E109" i="2"/>
  <c r="I107" i="2"/>
  <c r="H107" i="2"/>
  <c r="G107" i="2"/>
  <c r="E107" i="2"/>
  <c r="I106" i="2"/>
  <c r="H106" i="2"/>
  <c r="G106" i="2"/>
  <c r="E106" i="2"/>
  <c r="I105" i="2"/>
  <c r="H105" i="2"/>
  <c r="G105" i="2"/>
  <c r="E105" i="2"/>
  <c r="I104" i="2"/>
  <c r="H104" i="2"/>
  <c r="G104" i="2"/>
  <c r="E104" i="2"/>
  <c r="I103" i="2"/>
  <c r="H103" i="2"/>
  <c r="G103" i="2"/>
  <c r="E103" i="2"/>
  <c r="I102" i="2"/>
  <c r="H102" i="2"/>
  <c r="G102" i="2"/>
  <c r="E102" i="2"/>
  <c r="I99" i="2"/>
  <c r="H99" i="2"/>
  <c r="G99" i="2"/>
  <c r="E99" i="2"/>
  <c r="I98" i="2"/>
  <c r="H98" i="2"/>
  <c r="G98" i="2"/>
  <c r="E98" i="2"/>
  <c r="I95" i="2"/>
  <c r="H95" i="2"/>
  <c r="G95" i="2"/>
  <c r="E95" i="2"/>
  <c r="I94" i="2"/>
  <c r="H94" i="2"/>
  <c r="G94" i="2"/>
  <c r="E94" i="2"/>
  <c r="I93" i="2"/>
  <c r="H93" i="2"/>
  <c r="G93" i="2"/>
  <c r="E93" i="2"/>
  <c r="I92" i="2"/>
  <c r="H92" i="2"/>
  <c r="G92" i="2"/>
  <c r="E92" i="2"/>
  <c r="I89" i="2"/>
  <c r="H89" i="2"/>
  <c r="G89" i="2"/>
  <c r="E89" i="2"/>
  <c r="I88" i="2"/>
  <c r="H88" i="2"/>
  <c r="G88" i="2"/>
  <c r="E88" i="2"/>
  <c r="I87" i="2"/>
  <c r="H87" i="2"/>
  <c r="G87" i="2"/>
  <c r="E87" i="2"/>
  <c r="I86" i="2"/>
  <c r="H86" i="2"/>
  <c r="G86" i="2"/>
  <c r="E86" i="2"/>
  <c r="I85" i="2"/>
  <c r="H85" i="2"/>
  <c r="G85" i="2"/>
  <c r="E85" i="2"/>
  <c r="I84" i="2"/>
  <c r="H84" i="2"/>
  <c r="G84" i="2"/>
  <c r="E84" i="2"/>
  <c r="I83" i="2"/>
  <c r="H83" i="2"/>
  <c r="G83" i="2"/>
  <c r="E83" i="2"/>
  <c r="I82" i="2"/>
  <c r="H82" i="2"/>
  <c r="G82" i="2"/>
  <c r="E82" i="2"/>
  <c r="I80" i="2"/>
  <c r="H80" i="2"/>
  <c r="G80" i="2"/>
  <c r="E80" i="2"/>
  <c r="I79" i="2"/>
  <c r="H79" i="2"/>
  <c r="G79" i="2"/>
  <c r="E79" i="2"/>
  <c r="I77" i="2"/>
  <c r="H77" i="2"/>
  <c r="G77" i="2"/>
  <c r="E77" i="2"/>
  <c r="I76" i="2"/>
  <c r="H76" i="2"/>
  <c r="G76" i="2"/>
  <c r="E76" i="2"/>
  <c r="I75" i="2"/>
  <c r="H75" i="2"/>
  <c r="G75" i="2"/>
  <c r="E75" i="2"/>
  <c r="I74" i="2"/>
  <c r="H74" i="2"/>
  <c r="G74" i="2"/>
  <c r="E74" i="2"/>
  <c r="I73" i="2"/>
  <c r="H73" i="2"/>
  <c r="G73" i="2"/>
  <c r="E73" i="2"/>
  <c r="I72" i="2"/>
  <c r="H72" i="2"/>
  <c r="G72" i="2"/>
  <c r="E72" i="2"/>
  <c r="I71" i="2"/>
  <c r="H71" i="2"/>
  <c r="G71" i="2"/>
  <c r="E71" i="2"/>
  <c r="I70" i="2"/>
  <c r="H70" i="2"/>
  <c r="G70" i="2"/>
  <c r="E70" i="2"/>
  <c r="I69" i="2"/>
  <c r="H69" i="2"/>
  <c r="G69" i="2"/>
  <c r="E69" i="2"/>
  <c r="I68" i="2"/>
  <c r="H68" i="2"/>
  <c r="G68" i="2"/>
  <c r="E68" i="2"/>
  <c r="I66" i="2"/>
  <c r="G66" i="2"/>
  <c r="E66" i="2"/>
  <c r="I65" i="2"/>
  <c r="H65" i="2"/>
  <c r="G65" i="2"/>
  <c r="E65" i="2"/>
  <c r="I64" i="2"/>
  <c r="H64" i="2"/>
  <c r="G64" i="2"/>
  <c r="E64" i="2"/>
  <c r="I63" i="2"/>
  <c r="H63" i="2"/>
  <c r="G63" i="2"/>
  <c r="E63" i="2"/>
  <c r="I62" i="2"/>
  <c r="H62" i="2"/>
  <c r="G62" i="2"/>
  <c r="E62" i="2"/>
  <c r="I60" i="2"/>
  <c r="H60" i="2"/>
  <c r="G60" i="2"/>
  <c r="E60" i="2"/>
  <c r="I58" i="2"/>
  <c r="H58" i="2"/>
  <c r="G58" i="2"/>
  <c r="E58" i="2"/>
  <c r="I57" i="2"/>
  <c r="H57" i="2"/>
  <c r="G57" i="2"/>
  <c r="E57" i="2"/>
  <c r="I56" i="2"/>
  <c r="H56" i="2"/>
  <c r="G56" i="2"/>
  <c r="E56" i="2"/>
  <c r="I55" i="2"/>
  <c r="H55" i="2"/>
  <c r="G55" i="2"/>
  <c r="E55" i="2"/>
  <c r="I54" i="2"/>
  <c r="H54" i="2"/>
  <c r="G54" i="2"/>
  <c r="E54" i="2"/>
  <c r="I52" i="2"/>
  <c r="H52" i="2"/>
  <c r="G52" i="2"/>
  <c r="E52" i="2"/>
  <c r="I50" i="2"/>
  <c r="H50" i="2"/>
  <c r="G50" i="2"/>
  <c r="E50" i="2"/>
  <c r="I48" i="2"/>
  <c r="H48" i="2"/>
  <c r="G48" i="2"/>
  <c r="E48" i="2"/>
  <c r="I46" i="2"/>
  <c r="H46" i="2"/>
  <c r="G46" i="2"/>
  <c r="E46" i="2"/>
  <c r="I44" i="2"/>
  <c r="H44" i="2"/>
  <c r="G44" i="2"/>
  <c r="E44" i="2"/>
  <c r="I42" i="2"/>
  <c r="H42" i="2"/>
  <c r="G42" i="2"/>
  <c r="E42" i="2"/>
  <c r="I38" i="2"/>
  <c r="G38" i="2"/>
  <c r="E38" i="2"/>
  <c r="I37" i="2"/>
  <c r="H37" i="2"/>
  <c r="G37" i="2"/>
  <c r="E37" i="2"/>
  <c r="I36" i="2"/>
  <c r="H36" i="2"/>
  <c r="G36" i="2"/>
  <c r="E36" i="2"/>
  <c r="I35" i="2"/>
  <c r="H35" i="2"/>
  <c r="G35" i="2"/>
  <c r="E35" i="2"/>
  <c r="I34" i="2"/>
  <c r="H34" i="2"/>
  <c r="G34" i="2"/>
  <c r="E34" i="2"/>
  <c r="I32" i="2"/>
  <c r="H32" i="2"/>
  <c r="I31" i="2"/>
  <c r="H31" i="2"/>
  <c r="G31" i="2"/>
  <c r="E31" i="2"/>
  <c r="I28" i="2"/>
  <c r="H28" i="2"/>
  <c r="G28" i="2"/>
  <c r="E28" i="2"/>
  <c r="I26" i="2"/>
  <c r="H26" i="2"/>
  <c r="G26" i="2"/>
  <c r="E26" i="2"/>
  <c r="I24" i="2"/>
  <c r="H24" i="2"/>
  <c r="G24" i="2"/>
  <c r="E24" i="2"/>
  <c r="I23" i="2"/>
  <c r="H23" i="2"/>
  <c r="G23" i="2"/>
  <c r="E23" i="2"/>
  <c r="I21" i="2"/>
  <c r="H21" i="2"/>
  <c r="G21" i="2"/>
  <c r="E21" i="2"/>
  <c r="I19" i="2"/>
  <c r="H19" i="2"/>
  <c r="G19" i="2"/>
  <c r="E19" i="2"/>
  <c r="I18" i="2"/>
  <c r="H18" i="2"/>
  <c r="G18" i="2"/>
  <c r="E18" i="2"/>
  <c r="I17" i="2"/>
  <c r="H17" i="2"/>
  <c r="G17" i="2"/>
  <c r="E17" i="2"/>
  <c r="I16" i="2"/>
  <c r="H16" i="2"/>
  <c r="G16" i="2"/>
  <c r="E16" i="2"/>
  <c r="I14" i="2"/>
  <c r="H14" i="2"/>
  <c r="G14" i="2"/>
  <c r="E14" i="2"/>
  <c r="I13" i="2"/>
  <c r="H13" i="2"/>
  <c r="G13" i="2"/>
  <c r="E13" i="2"/>
  <c r="I11" i="2"/>
  <c r="H11" i="2"/>
  <c r="G11" i="2"/>
  <c r="E11" i="2"/>
  <c r="I10" i="2"/>
  <c r="H10" i="2"/>
  <c r="G10" i="2"/>
  <c r="E10" i="2"/>
  <c r="I8" i="2"/>
  <c r="H8" i="2"/>
  <c r="G8" i="2"/>
  <c r="E8" i="2"/>
  <c r="I7" i="2"/>
  <c r="H7" i="2"/>
  <c r="G7" i="2"/>
  <c r="E7" i="2"/>
  <c r="I6" i="2"/>
  <c r="H6" i="2"/>
  <c r="G6" i="2"/>
  <c r="E6" i="2"/>
  <c r="I5" i="2"/>
  <c r="H5" i="2"/>
  <c r="G5" i="2"/>
  <c r="E5" i="2"/>
  <c r="I146" i="2" l="1"/>
  <c r="I147" i="2" s="1"/>
  <c r="E147" i="2"/>
</calcChain>
</file>

<file path=xl/sharedStrings.xml><?xml version="1.0" encoding="utf-8"?>
<sst xmlns="http://schemas.openxmlformats.org/spreadsheetml/2006/main" count="414" uniqueCount="234">
  <si>
    <t>Název</t>
  </si>
  <si>
    <t>Hodnota</t>
  </si>
  <si>
    <t>Nadpis rekapitulace</t>
  </si>
  <si>
    <t>Seznam prací a dodávek elektrotechnických zařízení</t>
  </si>
  <si>
    <t>Akce</t>
  </si>
  <si>
    <t>Stavební úpravy ZŠ Zubří</t>
  </si>
  <si>
    <t>Projekt</t>
  </si>
  <si>
    <t>DPS</t>
  </si>
  <si>
    <t>Investor</t>
  </si>
  <si>
    <t>Město Zubří, U Domoviny 234, 756 54, Zubří</t>
  </si>
  <si>
    <t>Z. č.</t>
  </si>
  <si>
    <t>12/2020</t>
  </si>
  <si>
    <t>A. č.</t>
  </si>
  <si>
    <t>T-03, T-04</t>
  </si>
  <si>
    <t>Smlouva</t>
  </si>
  <si>
    <t>Projekční návrh rozpočtu, specifikace</t>
  </si>
  <si>
    <t>Vypracoval</t>
  </si>
  <si>
    <t>ing. Poruba</t>
  </si>
  <si>
    <t>Kontroloval</t>
  </si>
  <si>
    <t>Datum</t>
  </si>
  <si>
    <t>28.01.2020</t>
  </si>
  <si>
    <t>Zpracovatel</t>
  </si>
  <si>
    <t>Projekce elektro</t>
  </si>
  <si>
    <t>CÚ</t>
  </si>
  <si>
    <t>09/2019</t>
  </si>
  <si>
    <t>Poznámka</t>
  </si>
  <si>
    <t>Uvedené ceny jsou v Kč a nezahrnují DPH, pokud to není uvedeno.</t>
  </si>
  <si>
    <t>Doprava dodávek  (3,6) %</t>
  </si>
  <si>
    <t>1,00</t>
  </si>
  <si>
    <t>Přesun dodávek  (1) %</t>
  </si>
  <si>
    <t>PPV  (1 nebo 6) %</t>
  </si>
  <si>
    <t>PPV zemních prací, nátěrů  (1) %</t>
  </si>
  <si>
    <t>Dodavat. dokumentace  (1 - 1,5) %</t>
  </si>
  <si>
    <t>Rizika a pojištění  (1 - 1,5) %</t>
  </si>
  <si>
    <t>Opravy v záruce  (5 - 7) %</t>
  </si>
  <si>
    <t>GZS  (3,25 nebo 8,4) %</t>
  </si>
  <si>
    <t>2,00</t>
  </si>
  <si>
    <t>Provozní vlivy  %</t>
  </si>
  <si>
    <t>Kompletační činnost - a</t>
  </si>
  <si>
    <t>0,50</t>
  </si>
  <si>
    <t>Kompletační činnost - b</t>
  </si>
  <si>
    <t>0,952842</t>
  </si>
  <si>
    <t>Kompletační činnost - k1</t>
  </si>
  <si>
    <t>0,00</t>
  </si>
  <si>
    <t>Kompletační činnost - k2</t>
  </si>
  <si>
    <t>Roční nárůst cen 1   %</t>
  </si>
  <si>
    <t>Roční nárůst cen 2   %</t>
  </si>
  <si>
    <t>1. sazba DPH %
- i pro přirážky rekapitulace</t>
  </si>
  <si>
    <t>0</t>
  </si>
  <si>
    <t>2. sazba DPH %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</si>
  <si>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</si>
  <si>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</si>
  <si>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</si>
  <si>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</si>
  <si>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</si>
  <si>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</si>
  <si>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</si>
  <si>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</si>
  <si>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</si>
  <si>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</si>
  <si>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/>
  </si>
  <si>
    <t>Dozbrojení rozvaděče R1.1, R2.1, R3.1 a R4.1 - začátek</t>
  </si>
  <si>
    <t xml:space="preserve"> HODINOVE ZUCTOVACI SAZBY</t>
  </si>
  <si>
    <t xml:space="preserve"> Vyhledani pripojovaciho mista</t>
  </si>
  <si>
    <t>hod</t>
  </si>
  <si>
    <t xml:space="preserve"> Zabezpeceni pracoviste</t>
  </si>
  <si>
    <t xml:space="preserve"> Napojeni na stavajici zarizeni</t>
  </si>
  <si>
    <t>Demontáž vývodu rezerva stávající výzbroj rozvaděčů, zámečnické výpomoci</t>
  </si>
  <si>
    <t>hod.</t>
  </si>
  <si>
    <t xml:space="preserve"> JISTIČ 3-PÓLOVÝ CHARAKT."B"</t>
  </si>
  <si>
    <t>20B-3 -20A, 10kA</t>
  </si>
  <si>
    <t>ks</t>
  </si>
  <si>
    <t>25B-3 -25A, 10kA</t>
  </si>
  <si>
    <t>JISTIČ 1-PÓLOVÝ,CHARAKT."B"</t>
  </si>
  <si>
    <t>10B-1 -10A</t>
  </si>
  <si>
    <t>16B-1 -16A</t>
  </si>
  <si>
    <t>PROUD.CHRÁNIČ 4-PÓLOVÝ</t>
  </si>
  <si>
    <t>25-4-030A -25A,30mA</t>
  </si>
  <si>
    <t>Vodivé propoje vývodu pro Rx.1 CYA 1,5-6mm2</t>
  </si>
  <si>
    <t>sada</t>
  </si>
  <si>
    <t>98096 GUMOVÁ PRŮCHODKA DO 17 MM</t>
  </si>
  <si>
    <t>98096 GUMOVÁ PRŮCHODKA DO 21MM</t>
  </si>
  <si>
    <t xml:space="preserve"> Montáž ostatního příslušenství rozvoden-kabelových vývodek,bez zhotovení otvorů</t>
  </si>
  <si>
    <t xml:space="preserve"> přes 16 do 29 mm</t>
  </si>
  <si>
    <t>UKONČENÍ  VODIČŮ V ROZVADĚČÍCH</t>
  </si>
  <si>
    <t xml:space="preserve"> Do   2,5 mm2</t>
  </si>
  <si>
    <t xml:space="preserve"> Do   6   mm2</t>
  </si>
  <si>
    <t>KABEL SILOVÝ,IZOLACE PVC S VODIČEM PE</t>
  </si>
  <si>
    <t>CYKY-J 5x6 mm2 , pevně</t>
  </si>
  <si>
    <t>m</t>
  </si>
  <si>
    <t>VODIČ JEDNOŽILOVÝ OHEBNÝ (CYA)</t>
  </si>
  <si>
    <t>H07V-K 6  mm2 , pevně</t>
  </si>
  <si>
    <t xml:space="preserve"> VYBOURANI OTVORU VE ZDIVU</t>
  </si>
  <si>
    <t xml:space="preserve"> CIHELNEM DO PRUMERU 60mm</t>
  </si>
  <si>
    <t xml:space="preserve"> Stena do 300mm, prostup sociálek v místě stávající kabeláže</t>
  </si>
  <si>
    <t>LIŠTA ELEKTROINSTALAČNÍ VČ . DÍLŮ A PŘÍSLUŠENSTVÍ</t>
  </si>
  <si>
    <t>40x20 hranatá</t>
  </si>
  <si>
    <t>Vrtání děr do zdiva, 8mm, hmoždina 8mm, vrut 60x5</t>
  </si>
  <si>
    <t>Popisky, štítky, označení</t>
  </si>
  <si>
    <t>Skutečný stav elektro vývodů rozvaděčů Rx.1</t>
  </si>
  <si>
    <t>Dozbrojení rozvaděče R1.1, R2.1, R3.1 a R4.1 - konec</t>
  </si>
  <si>
    <t>Rozvaděče RSZ1, RSZ2, RSZ3 - začátek</t>
  </si>
  <si>
    <t xml:space="preserve"> VYSEKANI KAPES VE ZDIVU</t>
  </si>
  <si>
    <t xml:space="preserve"> CIHELNEM DO PLOCHY 25 dm2</t>
  </si>
  <si>
    <t xml:space="preserve"> Hl.150mm</t>
  </si>
  <si>
    <t>PLASTOVÁ ROZVODNICE NA POVRCH PRŮHLEDNÉ DVEŘE, IP40</t>
  </si>
  <si>
    <t>N-2T28 2x14 modulů</t>
  </si>
  <si>
    <t>MONTÁŽ PLASTOVÝCH SKŘÍNÍ</t>
  </si>
  <si>
    <t xml:space="preserve"> Do  10 kg</t>
  </si>
  <si>
    <t>PÁČKOVÝ SPÍNAČ</t>
  </si>
  <si>
    <t>32-3 32 A 3-pólový</t>
  </si>
  <si>
    <t>PROUDOVÉ CHRÁNIČE 10A  (DVOUPÓLOVÉ, 10 kA, až do 63A)     typ AC</t>
  </si>
  <si>
    <t>Proudový chránič -10A 2 pólový pro 0 až 6A/  30 mA</t>
  </si>
  <si>
    <t>Vodivé propoje vývodu pro RSZ1, RSZ2 a RSZ3 CYA 1,5-6mm2</t>
  </si>
  <si>
    <t>98096 GUMOVÁ PRŮCHODKA DO 21 MM</t>
  </si>
  <si>
    <t>98096 GUMOVÁ PRŮCHODKA DO 16MM</t>
  </si>
  <si>
    <t>Kusová zkouška, typová, protokol, osvědčení rozvaděčů</t>
  </si>
  <si>
    <t>Skutečný stav elektro rozvaděčů RSZ1, RSZ2 a RSZ3</t>
  </si>
  <si>
    <t>Rozvaděče RSZ1, RSZ2 a RSZ3 - konec</t>
  </si>
  <si>
    <t>Elektroinstalace stavebních úprav ZŠ Zubří  - začátek</t>
  </si>
  <si>
    <t>Demontáž stávající elektroinstalace, odpojení, zaizolování vývodů</t>
  </si>
  <si>
    <t>Napojení stávajícíhc okruhů po demontáži - materiál</t>
  </si>
  <si>
    <t>Svítidlo nástěnné nouzové s piktogramem a vlatním zdrojem, IP43, 3W, min. 60min.</t>
  </si>
  <si>
    <t>Svítidlo LED nástěnné, IP43, 36W, 4100lm, Ra=80, komplet</t>
  </si>
  <si>
    <t>Svítidlo LED nástěnné, stropní, kulaté IP43, LED 20W, 1800lm, Ra=80</t>
  </si>
  <si>
    <t>Svítidlo LED nástěnné, stropní, kulaté IP43, LED do 20W, s pohybovým čidlem 1800lm, Ra=80</t>
  </si>
  <si>
    <t>Čidlo nástěnné, In=10A, 230vstř. pohybové pro svítidlo LED do 36W</t>
  </si>
  <si>
    <t>Recyklační poplatek svítidla</t>
  </si>
  <si>
    <t>Elektrický osouseč rukou IP43, senzor. ovládání, 1500W, nástěnný, bílý</t>
  </si>
  <si>
    <t>Odsávací ventilátor - dodávka profese vzduchotechnika, elektro pouze připojení</t>
  </si>
  <si>
    <t xml:space="preserve"> SPÍNAČ DO VLHKA V IZOL. IP44  BARVA ŠEDÁ</t>
  </si>
  <si>
    <t>3-pólový vypínač, 400V, In=16A</t>
  </si>
  <si>
    <t>Automatický splachovač pisoárů, IP43, 12Vss, s integrovaným zdrojem</t>
  </si>
  <si>
    <t>ZEMNÍCÍ SVORKA</t>
  </si>
  <si>
    <t>ZS4 zemnicí svorka na baterie</t>
  </si>
  <si>
    <t>ZSA16 zemnicí svorka na potrubí</t>
  </si>
  <si>
    <t xml:space="preserve"> Svorkovnice pro vyrovnání potenciálů HOP do 16mm2 mat. PS</t>
  </si>
  <si>
    <t>Spínače pod omítku - strojek, krytka, rámeček do 10A, barva bílá, velkoplošné plast, IP43</t>
  </si>
  <si>
    <t>Spínače pod omítku - strojek, krytka, rámeček do 10A, barva bílá, velkoplošné plast, IP43, stiskací</t>
  </si>
  <si>
    <t>Zásuvka jednonásobná 230V/16A, polozapuštěná, 1+N+PE, bílá, IP43 s krytem</t>
  </si>
  <si>
    <t>KU 68-1902_KA KRABICE ODBOČNÁ</t>
  </si>
  <si>
    <t>Víčko plast krabice elektroinstalační pod omítku + 2 šroub</t>
  </si>
  <si>
    <t xml:space="preserve"> CIHELNEM PRO KRABICE</t>
  </si>
  <si>
    <t xml:space="preserve"> 50x50x50 mm</t>
  </si>
  <si>
    <t>Vrtání děr do zdiva cihelného, průměr 8mm</t>
  </si>
  <si>
    <t>Hmoždina 8mm, vrut 60x4mm, podložka, osazení</t>
  </si>
  <si>
    <t>Svorka WAGO do 2,5mm2 3-5x</t>
  </si>
  <si>
    <t xml:space="preserve"> Stena do 450mm</t>
  </si>
  <si>
    <t xml:space="preserve"> Stena do 150mm</t>
  </si>
  <si>
    <t xml:space="preserve"> VYSEKANI RYH VE ZDIVU</t>
  </si>
  <si>
    <t xml:space="preserve"> CIHELNEM - HLOUBKA 30mm</t>
  </si>
  <si>
    <t xml:space="preserve"> Sire 30 mm</t>
  </si>
  <si>
    <t xml:space="preserve"> Sire 70 mm</t>
  </si>
  <si>
    <t xml:space="preserve"> Sire 100 mm</t>
  </si>
  <si>
    <t>1416E_F100 MONOFLEX EN 320 N PVC</t>
  </si>
  <si>
    <t>1420_F50 MONOFLEX EN 320 N PVC</t>
  </si>
  <si>
    <t>1425_F50 MONOFLEX EN 320 N PVC</t>
  </si>
  <si>
    <t xml:space="preserve"> Montáž trubek elektroinstalačních-plastových ohebných</t>
  </si>
  <si>
    <t xml:space="preserve"> pevně, 16 mm</t>
  </si>
  <si>
    <t xml:space="preserve"> HRUBA VYPLN RYH MALTOU</t>
  </si>
  <si>
    <t xml:space="preserve"> Jakekoliv sire</t>
  </si>
  <si>
    <t>m2</t>
  </si>
  <si>
    <t xml:space="preserve"> LESENI LEHKE PRACOVNI O VYSCE</t>
  </si>
  <si>
    <t xml:space="preserve"> LESENOVE PODLAHY</t>
  </si>
  <si>
    <t xml:space="preserve"> Do 1.9 m</t>
  </si>
  <si>
    <t>Sádra montážní 50kg</t>
  </si>
  <si>
    <t>kg</t>
  </si>
  <si>
    <t xml:space="preserve"> KABEL SILOVÝ,IZOLACE PVC BEZ VODIČE PE</t>
  </si>
  <si>
    <t>CYKY-O 2x1.5 mm2 , pevně</t>
  </si>
  <si>
    <t>CYKY-O 3x1.5 mm2 , pevně</t>
  </si>
  <si>
    <t>CYKY-O 4x1.5 mm2 , pevně</t>
  </si>
  <si>
    <t xml:space="preserve"> KABEL SILOVÝ,IZOLACE PVC S VODIČEM PE</t>
  </si>
  <si>
    <t>CYKY-J 3x1.5 mm2 , pevně</t>
  </si>
  <si>
    <t>CYKY-J 3x2.5 mm2 , pevně</t>
  </si>
  <si>
    <t>VODIČ JEDNOŽILOVÝ (CY)</t>
  </si>
  <si>
    <t>H07V-U 4  mm2 , pevně</t>
  </si>
  <si>
    <t>H07V-U 6  mm2 , pevně</t>
  </si>
  <si>
    <t xml:space="preserve"> UKONČENÍ  VODIČŮ V ROZVADĚČÍCH, PŘÍSTROJÍCH</t>
  </si>
  <si>
    <t>Popisky, štítky, označení elektroinstalačních přístrojů</t>
  </si>
  <si>
    <t xml:space="preserve"> KOORDINACE POSTUPU PRACI</t>
  </si>
  <si>
    <t xml:space="preserve"> S ostatnimi profesemi</t>
  </si>
  <si>
    <t xml:space="preserve"> Zkoušky a prohlídky elektrických rozvodů a zařízení celková prohlídka a vyhotovení revizní zprávy pro objem montážních prací</t>
  </si>
  <si>
    <t xml:space="preserve"> přes 100 do 500 tis.Kč</t>
  </si>
  <si>
    <t xml:space="preserve"> Priprava ke komplexni zkousce</t>
  </si>
  <si>
    <t xml:space="preserve"> Zkusebni provoz</t>
  </si>
  <si>
    <t xml:space="preserve"> Zauceni obsluhy</t>
  </si>
  <si>
    <t xml:space="preserve"> SPOLUPRACE S DODAVATELEM PRI</t>
  </si>
  <si>
    <t xml:space="preserve"> zapojovani a zkouskach</t>
  </si>
  <si>
    <t xml:space="preserve"> PROVEDENI REVIZNICH ZKOUSEK</t>
  </si>
  <si>
    <t xml:space="preserve"> DLE CSN 331500</t>
  </si>
  <si>
    <t xml:space="preserve"> Spoluprace s reviz.technikem</t>
  </si>
  <si>
    <t xml:space="preserve"> CISTENI BUDOV ZAMETANIM</t>
  </si>
  <si>
    <t>Dokumentace elektro skutečný stav elektroinstalace I.NP - V.NP</t>
  </si>
  <si>
    <t>Elektroinstalace stavebních úprav ZŠ Zubří  - konec</t>
  </si>
  <si>
    <t>Podružný materiál</t>
  </si>
  <si>
    <t>Elektromontáže - celkem</t>
  </si>
  <si>
    <t>Hodnota A</t>
  </si>
  <si>
    <t>Hodnota B</t>
  </si>
  <si>
    <t>Základní náklady</t>
  </si>
  <si>
    <t>Dodávka</t>
  </si>
  <si>
    <t>Doprava 1,00%, Přesun 1,00%</t>
  </si>
  <si>
    <t>Montáž - materiál</t>
  </si>
  <si>
    <t>Montáž - práce</t>
  </si>
  <si>
    <t>Mezisoučet 1</t>
  </si>
  <si>
    <t>PPV 1,00% z montáže: materiál + práce</t>
  </si>
  <si>
    <t>Nátěry</t>
  </si>
  <si>
    <t>Zemní práce</t>
  </si>
  <si>
    <t>PPV 1,00% z nátěrů a zemních prací</t>
  </si>
  <si>
    <t>Mezisoučet 2</t>
  </si>
  <si>
    <t>Dodav. dokumentace 1,00% z mezisoučtu 2</t>
  </si>
  <si>
    <t>Rizika a pojištění 1,00% z mezisoučtu 2</t>
  </si>
  <si>
    <t>Opravy v záruce 1,00% z mezisoučtu 1</t>
  </si>
  <si>
    <t>Základní náklady celkem</t>
  </si>
  <si>
    <t>Vedlejší náklady</t>
  </si>
  <si>
    <t>GZS 2,00% z pravé strany mezisoučtu 2</t>
  </si>
  <si>
    <t>Provozní vlivy 1,00% z pravé strany mezisoučtu 2</t>
  </si>
  <si>
    <t>Vedlejší náklady celkem</t>
  </si>
  <si>
    <t>Kompletační činnost</t>
  </si>
  <si>
    <t>Náklady celkem bez DPH</t>
  </si>
  <si>
    <t>Roční nárůst cen 0,00%</t>
  </si>
  <si>
    <t>Součty odstavců</t>
  </si>
  <si>
    <t xml:space="preserve">  Dozbrojení rozvaděče R1.1, R2.1, R3.1 a R4.1 - začátek</t>
  </si>
  <si>
    <t xml:space="preserve">  Rozvaděče RSZ1, RSZ2, RSZ3 - začátek</t>
  </si>
  <si>
    <t xml:space="preserve">  Elektroinstalace stavebních úprav ZŠ Zubří  - začátek</t>
  </si>
  <si>
    <t>Seznam výrobců</t>
  </si>
  <si>
    <t>=PRODUCERS()</t>
  </si>
  <si>
    <t>Astra</t>
  </si>
  <si>
    <t>BONEGA</t>
  </si>
  <si>
    <t>Elektro Bečov</t>
  </si>
  <si>
    <t>Kopos Kolín</t>
  </si>
  <si>
    <t>Legrand  CZ</t>
  </si>
  <si>
    <t>Montážní ceník M21</t>
  </si>
  <si>
    <t>Nezařazené</t>
  </si>
  <si>
    <t>OBO Bettermann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</si>
</sst>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5" fillId="6" borderId="1" xfId="0" applyNumberFormat="1" applyFont="1" applyFill="1" applyBorder="1" applyAlignment="1">
      <alignment horizontal="left"/>
    </xf>
    <xf numFmtId="4" fontId="5" fillId="6" borderId="1" xfId="0" applyNumberFormat="1" applyFont="1" applyFill="1" applyBorder="1" applyAlignment="1">
      <alignment horizontal="right"/>
    </xf>
    <xf numFmtId="49" fontId="1" fillId="7" borderId="1" xfId="0" applyNumberFormat="1" applyFont="1" applyFill="1" applyBorder="1" applyAlignment="1">
      <alignment horizontal="left"/>
    </xf>
    <xf numFmtId="4" fontId="1" fillId="7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C489F-BAA8-4B9A-9D63-25D0F968E250}">
  <dimension ref="A1:F45"/>
  <sheetViews>
    <sheetView tabSelected="1" workbookViewId="0"/>
  </sheetViews>
  <sheetFormatPr defaultRowHeight="15" x14ac:dyDescent="0.25"/>
  <cols>
    <col min="1" max="1" width="41.28515625" style="1" bestFit="1" customWidth="1"/>
    <col min="2" max="2" width="13.5703125" style="9" bestFit="1" customWidth="1"/>
    <col min="3" max="3" width="8.140625" style="9" bestFit="1" customWidth="1"/>
    <col min="6" max="6" width="0" style="8" hidden="1" customWidth="1"/>
  </cols>
  <sheetData>
    <row r="1" spans="1:4" x14ac:dyDescent="0.25">
      <c r="A1" s="2" t="s">
        <v>0</v>
      </c>
      <c r="B1" s="10" t="s">
        <v>196</v>
      </c>
      <c r="C1" s="10" t="s">
        <v>197</v>
      </c>
      <c r="D1" s="3"/>
    </row>
    <row r="2" spans="1:4" x14ac:dyDescent="0.25">
      <c r="A2" s="5" t="s">
        <v>198</v>
      </c>
      <c r="B2" s="12"/>
      <c r="C2" s="12"/>
      <c r="D2" s="3"/>
    </row>
    <row r="3" spans="1:4" x14ac:dyDescent="0.25">
      <c r="A3" s="15" t="s">
        <v>199</v>
      </c>
      <c r="B3" s="16">
        <f>0</f>
        <v>0</v>
      </c>
      <c r="C3" s="16"/>
      <c r="D3" s="3"/>
    </row>
    <row r="4" spans="1:4" x14ac:dyDescent="0.25">
      <c r="A4" s="15" t="s">
        <v>200</v>
      </c>
      <c r="B4" s="16">
        <f>B3 * Parametry!B15 / 100</f>
        <v>0</v>
      </c>
      <c r="C4" s="16">
        <f>B3 * Parametry!B16 / 100</f>
        <v>0</v>
      </c>
      <c r="D4" s="3"/>
    </row>
    <row r="5" spans="1:4" x14ac:dyDescent="0.25">
      <c r="A5" s="15" t="s">
        <v>201</v>
      </c>
      <c r="B5" s="16"/>
      <c r="C5" s="16">
        <f>(Rozpočet!E147) + 0</f>
        <v>0</v>
      </c>
      <c r="D5" s="3"/>
    </row>
    <row r="6" spans="1:4" x14ac:dyDescent="0.25">
      <c r="A6" s="15" t="s">
        <v>202</v>
      </c>
      <c r="B6" s="16"/>
      <c r="C6" s="16">
        <f>0 + (Rozpočet!G147) + 0</f>
        <v>0</v>
      </c>
      <c r="D6" s="3"/>
    </row>
    <row r="7" spans="1:4" x14ac:dyDescent="0.25">
      <c r="A7" s="6" t="s">
        <v>203</v>
      </c>
      <c r="B7" s="17">
        <f>B3 + B4</f>
        <v>0</v>
      </c>
      <c r="C7" s="17">
        <f>C3 + C4 + C5 + C6</f>
        <v>0</v>
      </c>
      <c r="D7" s="3"/>
    </row>
    <row r="8" spans="1:4" x14ac:dyDescent="0.25">
      <c r="A8" s="15" t="s">
        <v>204</v>
      </c>
      <c r="B8" s="16"/>
      <c r="C8" s="16">
        <f>(C5 + C6) * Parametry!B17 / 100</f>
        <v>0</v>
      </c>
      <c r="D8" s="3"/>
    </row>
    <row r="9" spans="1:4" x14ac:dyDescent="0.25">
      <c r="A9" s="15" t="s">
        <v>205</v>
      </c>
      <c r="B9" s="16"/>
      <c r="C9" s="16">
        <f>0 + 0</f>
        <v>0</v>
      </c>
      <c r="D9" s="3"/>
    </row>
    <row r="10" spans="1:4" x14ac:dyDescent="0.25">
      <c r="A10" s="15" t="s">
        <v>206</v>
      </c>
      <c r="B10" s="16"/>
      <c r="C10" s="16">
        <f>0 + 0</f>
        <v>0</v>
      </c>
      <c r="D10" s="3"/>
    </row>
    <row r="11" spans="1:4" x14ac:dyDescent="0.25">
      <c r="A11" s="15" t="s">
        <v>207</v>
      </c>
      <c r="B11" s="16"/>
      <c r="C11" s="16">
        <f>(C9 + C10) * Parametry!B18 / 100</f>
        <v>0</v>
      </c>
      <c r="D11" s="3"/>
    </row>
    <row r="12" spans="1:4" x14ac:dyDescent="0.25">
      <c r="A12" s="6" t="s">
        <v>208</v>
      </c>
      <c r="B12" s="17">
        <f>B7</f>
        <v>0</v>
      </c>
      <c r="C12" s="17">
        <f>C7 + C8 + C9 + C10 + C11</f>
        <v>0</v>
      </c>
      <c r="D12" s="3"/>
    </row>
    <row r="13" spans="1:4" x14ac:dyDescent="0.25">
      <c r="A13" s="15" t="s">
        <v>209</v>
      </c>
      <c r="B13" s="16"/>
      <c r="C13" s="16">
        <f>(B12 + C12) * Parametry!B19 / 100</f>
        <v>0</v>
      </c>
      <c r="D13" s="3"/>
    </row>
    <row r="14" spans="1:4" x14ac:dyDescent="0.25">
      <c r="A14" s="15" t="s">
        <v>210</v>
      </c>
      <c r="B14" s="16"/>
      <c r="C14" s="16">
        <f>(B12 + C12) * Parametry!B20 / 100</f>
        <v>0</v>
      </c>
      <c r="D14" s="3"/>
    </row>
    <row r="15" spans="1:4" x14ac:dyDescent="0.25">
      <c r="A15" s="15" t="s">
        <v>211</v>
      </c>
      <c r="B15" s="16"/>
      <c r="C15" s="16">
        <f>(B7 + C7) * Parametry!B21 / 100</f>
        <v>0</v>
      </c>
      <c r="D15" s="3"/>
    </row>
    <row r="16" spans="1:4" x14ac:dyDescent="0.25">
      <c r="A16" s="5" t="s">
        <v>212</v>
      </c>
      <c r="B16" s="12"/>
      <c r="C16" s="12">
        <f>B12 + C12 + C13 + C14 + C15</f>
        <v>0</v>
      </c>
      <c r="D16" s="3"/>
    </row>
    <row r="17" spans="1:4" x14ac:dyDescent="0.25">
      <c r="A17" s="15" t="s">
        <v>60</v>
      </c>
      <c r="B17" s="16"/>
      <c r="C17" s="16"/>
      <c r="D17" s="3"/>
    </row>
    <row r="18" spans="1:4" x14ac:dyDescent="0.25">
      <c r="A18" s="5" t="s">
        <v>213</v>
      </c>
      <c r="B18" s="12"/>
      <c r="C18" s="12"/>
      <c r="D18" s="3"/>
    </row>
    <row r="19" spans="1:4" x14ac:dyDescent="0.25">
      <c r="A19" s="15" t="s">
        <v>214</v>
      </c>
      <c r="B19" s="16"/>
      <c r="C19" s="16">
        <f>C12 * Parametry!B22 / 100</f>
        <v>0</v>
      </c>
      <c r="D19" s="3"/>
    </row>
    <row r="20" spans="1:4" x14ac:dyDescent="0.25">
      <c r="A20" s="15" t="s">
        <v>215</v>
      </c>
      <c r="B20" s="16"/>
      <c r="C20" s="16">
        <f>C12 * Parametry!B23 / 100</f>
        <v>0</v>
      </c>
      <c r="D20" s="3"/>
    </row>
    <row r="21" spans="1:4" x14ac:dyDescent="0.25">
      <c r="A21" s="5" t="s">
        <v>216</v>
      </c>
      <c r="B21" s="12"/>
      <c r="C21" s="12">
        <f>C19 + C20</f>
        <v>0</v>
      </c>
      <c r="D21" s="3"/>
    </row>
    <row r="22" spans="1:4" x14ac:dyDescent="0.25">
      <c r="A22" s="15" t="s">
        <v>217</v>
      </c>
      <c r="B22" s="16"/>
      <c r="C22" s="16">
        <f>Parametry!B24 * Parametry!B27 * (C16 * Parametry!B26)^Parametry!B25</f>
        <v>0</v>
      </c>
      <c r="D22" s="3"/>
    </row>
    <row r="23" spans="1:4" x14ac:dyDescent="0.25">
      <c r="A23" s="4" t="s">
        <v>218</v>
      </c>
      <c r="B23" s="11"/>
      <c r="C23" s="11">
        <f>C16 + C21 + C22</f>
        <v>0</v>
      </c>
      <c r="D23" s="3"/>
    </row>
    <row r="24" spans="1:4" x14ac:dyDescent="0.25">
      <c r="A24" s="15" t="s">
        <v>60</v>
      </c>
      <c r="B24" s="16"/>
      <c r="C24" s="16"/>
      <c r="D24" s="3"/>
    </row>
    <row r="25" spans="1:4" x14ac:dyDescent="0.25">
      <c r="A25" s="4" t="s">
        <v>218</v>
      </c>
      <c r="B25" s="11"/>
      <c r="C25" s="11">
        <f>C23 + C46 + C46</f>
        <v>0</v>
      </c>
      <c r="D25" s="3"/>
    </row>
    <row r="26" spans="1:4" x14ac:dyDescent="0.25">
      <c r="A26" s="15" t="s">
        <v>60</v>
      </c>
      <c r="B26" s="16"/>
      <c r="C26" s="16"/>
      <c r="D26" s="3"/>
    </row>
    <row r="27" spans="1:4" x14ac:dyDescent="0.25">
      <c r="A27" s="15" t="s">
        <v>219</v>
      </c>
      <c r="B27" s="16"/>
      <c r="C27" s="16">
        <f>C23 * Parametry!B28 / 100</f>
        <v>0</v>
      </c>
      <c r="D27" s="3"/>
    </row>
    <row r="28" spans="1:4" x14ac:dyDescent="0.25">
      <c r="A28" s="15" t="s">
        <v>219</v>
      </c>
      <c r="B28" s="16"/>
      <c r="C28" s="16">
        <f>C23 * Parametry!B29 / 100</f>
        <v>0</v>
      </c>
      <c r="D28" s="3"/>
    </row>
    <row r="29" spans="1:4" x14ac:dyDescent="0.25">
      <c r="A29" s="5" t="s">
        <v>220</v>
      </c>
      <c r="B29" s="18" t="s">
        <v>53</v>
      </c>
      <c r="C29" s="18" t="s">
        <v>55</v>
      </c>
      <c r="D29" s="3"/>
    </row>
    <row r="30" spans="1:4" x14ac:dyDescent="0.25">
      <c r="A30" s="15" t="s">
        <v>59</v>
      </c>
      <c r="B30" s="16">
        <f>(Rozpočet!E147)</f>
        <v>0</v>
      </c>
      <c r="C30" s="16">
        <f>(Rozpočet!G147)</f>
        <v>0</v>
      </c>
      <c r="D30" s="3"/>
    </row>
    <row r="31" spans="1:4" x14ac:dyDescent="0.25">
      <c r="A31" s="15" t="s">
        <v>221</v>
      </c>
      <c r="B31" s="16">
        <f>(Rozpočet!E38)</f>
        <v>0</v>
      </c>
      <c r="C31" s="16">
        <f>(Rozpočet!G38)</f>
        <v>0</v>
      </c>
      <c r="D31" s="3"/>
    </row>
    <row r="32" spans="1:4" x14ac:dyDescent="0.25">
      <c r="A32" s="15" t="s">
        <v>222</v>
      </c>
      <c r="B32" s="16">
        <f>(Rozpočet!E66)</f>
        <v>0</v>
      </c>
      <c r="C32" s="16">
        <f>(Rozpočet!G66)</f>
        <v>0</v>
      </c>
      <c r="D32" s="3"/>
    </row>
    <row r="33" spans="1:4" x14ac:dyDescent="0.25">
      <c r="A33" s="15" t="s">
        <v>223</v>
      </c>
      <c r="B33" s="16">
        <f>(Rozpočet!E145)</f>
        <v>0</v>
      </c>
      <c r="C33" s="16">
        <f>(Rozpočet!G145)</f>
        <v>0</v>
      </c>
      <c r="D33" s="3"/>
    </row>
    <row r="34" spans="1:4" x14ac:dyDescent="0.25">
      <c r="A34" s="15" t="s">
        <v>60</v>
      </c>
      <c r="B34" s="16"/>
      <c r="C34" s="16"/>
      <c r="D34" s="3"/>
    </row>
    <row r="35" spans="1:4" x14ac:dyDescent="0.25">
      <c r="A35" s="5" t="s">
        <v>224</v>
      </c>
      <c r="B35" s="18" t="s">
        <v>225</v>
      </c>
      <c r="C35" s="19"/>
      <c r="D35" s="3"/>
    </row>
    <row r="36" spans="1:4" x14ac:dyDescent="0.25">
      <c r="A36" s="15" t="s">
        <v>226</v>
      </c>
      <c r="B36" s="20"/>
      <c r="C36" s="16"/>
      <c r="D36" s="3"/>
    </row>
    <row r="37" spans="1:4" x14ac:dyDescent="0.25">
      <c r="A37" s="15" t="s">
        <v>227</v>
      </c>
      <c r="B37" s="20"/>
      <c r="C37" s="16"/>
      <c r="D37" s="3"/>
    </row>
    <row r="38" spans="1:4" x14ac:dyDescent="0.25">
      <c r="A38" s="15" t="s">
        <v>228</v>
      </c>
      <c r="B38" s="20"/>
      <c r="C38" s="16"/>
      <c r="D38" s="3"/>
    </row>
    <row r="39" spans="1:4" x14ac:dyDescent="0.25">
      <c r="A39" s="15" t="s">
        <v>229</v>
      </c>
      <c r="B39" s="20"/>
      <c r="C39" s="16"/>
      <c r="D39" s="3"/>
    </row>
    <row r="40" spans="1:4" x14ac:dyDescent="0.25">
      <c r="A40" s="15" t="s">
        <v>230</v>
      </c>
      <c r="B40" s="20"/>
      <c r="C40" s="16"/>
      <c r="D40" s="3"/>
    </row>
    <row r="41" spans="1:4" x14ac:dyDescent="0.25">
      <c r="A41" s="15" t="s">
        <v>231</v>
      </c>
      <c r="B41" s="20"/>
      <c r="C41" s="16"/>
      <c r="D41" s="3"/>
    </row>
    <row r="42" spans="1:4" x14ac:dyDescent="0.25">
      <c r="A42" s="15" t="s">
        <v>232</v>
      </c>
      <c r="B42" s="20"/>
      <c r="C42" s="16"/>
      <c r="D42" s="3"/>
    </row>
    <row r="43" spans="1:4" x14ac:dyDescent="0.25">
      <c r="A43" s="15" t="s">
        <v>233</v>
      </c>
      <c r="B43" s="20"/>
      <c r="C43" s="16"/>
      <c r="D43" s="3"/>
    </row>
    <row r="44" spans="1:4" x14ac:dyDescent="0.25">
      <c r="A44" s="15" t="s">
        <v>60</v>
      </c>
      <c r="B44" s="16"/>
      <c r="C44" s="16"/>
      <c r="D44" s="3"/>
    </row>
    <row r="45" spans="1:4" x14ac:dyDescent="0.25">
      <c r="A45" s="15" t="s">
        <v>60</v>
      </c>
      <c r="B45" s="16"/>
      <c r="C45" s="16"/>
      <c r="D45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C21C-55E2-4620-BB0E-9B62AD8BD3A2}">
  <dimension ref="A1:L147"/>
  <sheetViews>
    <sheetView workbookViewId="0"/>
  </sheetViews>
  <sheetFormatPr defaultRowHeight="15" x14ac:dyDescent="0.25"/>
  <cols>
    <col min="1" max="1" width="104.85546875" style="1" bestFit="1" customWidth="1"/>
    <col min="2" max="2" width="4.42578125" style="1" bestFit="1" customWidth="1"/>
    <col min="3" max="3" width="5.7109375" style="9" bestFit="1" customWidth="1"/>
    <col min="4" max="4" width="6.28515625" style="9" bestFit="1" customWidth="1"/>
    <col min="5" max="5" width="11.42578125" style="9" bestFit="1" customWidth="1"/>
    <col min="6" max="6" width="6" style="9" bestFit="1" customWidth="1"/>
    <col min="7" max="7" width="11.140625" style="9" bestFit="1" customWidth="1"/>
    <col min="8" max="8" width="4.5703125" style="9" bestFit="1" customWidth="1"/>
    <col min="9" max="9" width="9.7109375" style="9" bestFit="1" customWidth="1"/>
    <col min="12" max="12" width="2" style="8" hidden="1" customWidth="1"/>
  </cols>
  <sheetData>
    <row r="1" spans="1:12" x14ac:dyDescent="0.25">
      <c r="A1" s="2" t="s">
        <v>0</v>
      </c>
      <c r="B1" s="2" t="s">
        <v>51</v>
      </c>
      <c r="C1" s="10" t="s">
        <v>52</v>
      </c>
      <c r="D1" s="10" t="s">
        <v>53</v>
      </c>
      <c r="E1" s="10" t="s">
        <v>54</v>
      </c>
      <c r="F1" s="10" t="s">
        <v>55</v>
      </c>
      <c r="G1" s="10" t="s">
        <v>56</v>
      </c>
      <c r="H1" s="10" t="s">
        <v>57</v>
      </c>
      <c r="I1" s="10" t="s">
        <v>58</v>
      </c>
      <c r="J1" s="3"/>
      <c r="K1" s="3"/>
      <c r="L1" s="8">
        <f>Parametry!B32/100*E5+Parametry!B32/100*E6+Parametry!B32/100*E7+Parametry!B32/100*E10+Parametry!B32/100*E11+Parametry!B32/100*E13+Parametry!B32/100*E14+Parametry!B32/100*E16+Parametry!B32/100*E18+Parametry!B32/100*E19+Parametry!B32/100*E21+Parametry!B32/100*E23+Parametry!B32/100*E24+Parametry!B32/100*E26+Parametry!B32/100*E28+Parametry!B32/100*E31+Parametry!B32/100*E34+Parametry!B32/100*E42+Parametry!B32/100*E44+Parametry!B32/100*E46+Parametry!B32/100*E48+Parametry!B32/100*E50+Parametry!B32/100*E52</f>
        <v>0</v>
      </c>
    </row>
    <row r="2" spans="1:12" x14ac:dyDescent="0.25">
      <c r="A2" s="4" t="s">
        <v>59</v>
      </c>
      <c r="B2" s="4" t="s">
        <v>60</v>
      </c>
      <c r="C2" s="11"/>
      <c r="D2" s="11"/>
      <c r="E2" s="11"/>
      <c r="F2" s="11"/>
      <c r="G2" s="11"/>
      <c r="H2" s="11"/>
      <c r="I2" s="11"/>
      <c r="J2" s="3"/>
      <c r="K2" s="3"/>
      <c r="L2" s="8">
        <f>L1+Parametry!B32/100*E54+Parametry!B32/100*E55+Parametry!B32/100*E57+Parametry!B32/100*E58+Parametry!B32/100*E60+Parametry!B32/100*E62+Parametry!B32/100*E79+Parametry!B32/100*E82+Parametry!B32/100*E83+Parametry!B32/100*E84+Parametry!B32/100*E88+Parametry!B32/100*E92+Parametry!B32/100*E98+Parametry!B32/100*E99+Parametry!B32/100*E102+Parametry!B32/100*E103+Parametry!B32/100*E104+Parametry!B32/100*E105+Parametry!B32/100*E106+Parametry!B32/100*E107+Parametry!B32/100*E109+Parametry!B32/100*E111</f>
        <v>0</v>
      </c>
    </row>
    <row r="3" spans="1:12" x14ac:dyDescent="0.25">
      <c r="A3" s="5" t="s">
        <v>61</v>
      </c>
      <c r="B3" s="5" t="s">
        <v>60</v>
      </c>
      <c r="C3" s="12"/>
      <c r="D3" s="12"/>
      <c r="E3" s="12"/>
      <c r="F3" s="12"/>
      <c r="G3" s="12"/>
      <c r="H3" s="12"/>
      <c r="I3" s="12"/>
      <c r="J3" s="3"/>
      <c r="K3" s="3"/>
    </row>
    <row r="4" spans="1:12" x14ac:dyDescent="0.25">
      <c r="A4" s="13" t="s">
        <v>62</v>
      </c>
      <c r="B4" s="13" t="s">
        <v>60</v>
      </c>
      <c r="C4" s="14"/>
      <c r="D4" s="14"/>
      <c r="E4" s="14"/>
      <c r="F4" s="14"/>
      <c r="G4" s="14"/>
      <c r="H4" s="14"/>
      <c r="I4" s="14"/>
      <c r="J4" s="3"/>
      <c r="K4" s="3"/>
    </row>
    <row r="5" spans="1:12" x14ac:dyDescent="0.25">
      <c r="A5" s="15" t="s">
        <v>63</v>
      </c>
      <c r="B5" s="15" t="s">
        <v>64</v>
      </c>
      <c r="C5" s="16">
        <v>2</v>
      </c>
      <c r="D5" s="16"/>
      <c r="E5" s="16">
        <f>C5*D5</f>
        <v>0</v>
      </c>
      <c r="F5" s="16"/>
      <c r="G5" s="16">
        <f>C5*F5</f>
        <v>0</v>
      </c>
      <c r="H5" s="16">
        <f t="shared" ref="H5:I8" si="0">D5+F5</f>
        <v>0</v>
      </c>
      <c r="I5" s="16">
        <f t="shared" si="0"/>
        <v>0</v>
      </c>
      <c r="J5" s="3"/>
      <c r="K5" s="3"/>
    </row>
    <row r="6" spans="1:12" x14ac:dyDescent="0.25">
      <c r="A6" s="15" t="s">
        <v>65</v>
      </c>
      <c r="B6" s="15" t="s">
        <v>64</v>
      </c>
      <c r="C6" s="16">
        <v>2</v>
      </c>
      <c r="D6" s="16"/>
      <c r="E6" s="16">
        <f>C6*D6</f>
        <v>0</v>
      </c>
      <c r="F6" s="16"/>
      <c r="G6" s="16">
        <f>C6*F6</f>
        <v>0</v>
      </c>
      <c r="H6" s="16">
        <f t="shared" si="0"/>
        <v>0</v>
      </c>
      <c r="I6" s="16">
        <f t="shared" si="0"/>
        <v>0</v>
      </c>
      <c r="J6" s="3"/>
      <c r="K6" s="3"/>
    </row>
    <row r="7" spans="1:12" x14ac:dyDescent="0.25">
      <c r="A7" s="15" t="s">
        <v>66</v>
      </c>
      <c r="B7" s="15" t="s">
        <v>64</v>
      </c>
      <c r="C7" s="16">
        <v>2</v>
      </c>
      <c r="D7" s="16"/>
      <c r="E7" s="16">
        <f>C7*D7</f>
        <v>0</v>
      </c>
      <c r="F7" s="16"/>
      <c r="G7" s="16">
        <f>C7*F7</f>
        <v>0</v>
      </c>
      <c r="H7" s="16">
        <f t="shared" si="0"/>
        <v>0</v>
      </c>
      <c r="I7" s="16">
        <f t="shared" si="0"/>
        <v>0</v>
      </c>
      <c r="J7" s="3"/>
      <c r="K7" s="3"/>
    </row>
    <row r="8" spans="1:12" x14ac:dyDescent="0.25">
      <c r="A8" s="15" t="s">
        <v>67</v>
      </c>
      <c r="B8" s="15" t="s">
        <v>68</v>
      </c>
      <c r="C8" s="16">
        <v>4</v>
      </c>
      <c r="D8" s="16"/>
      <c r="E8" s="16">
        <f>C8*D8</f>
        <v>0</v>
      </c>
      <c r="F8" s="16"/>
      <c r="G8" s="16">
        <f>C8*F8</f>
        <v>0</v>
      </c>
      <c r="H8" s="16">
        <f t="shared" si="0"/>
        <v>0</v>
      </c>
      <c r="I8" s="16">
        <f t="shared" si="0"/>
        <v>0</v>
      </c>
      <c r="J8" s="3"/>
      <c r="K8" s="3"/>
    </row>
    <row r="9" spans="1:12" x14ac:dyDescent="0.25">
      <c r="A9" s="13" t="s">
        <v>69</v>
      </c>
      <c r="B9" s="13" t="s">
        <v>60</v>
      </c>
      <c r="C9" s="14"/>
      <c r="D9" s="14"/>
      <c r="E9" s="14"/>
      <c r="F9" s="14"/>
      <c r="G9" s="14"/>
      <c r="H9" s="14"/>
      <c r="I9" s="14"/>
      <c r="J9" s="3"/>
      <c r="K9" s="3"/>
    </row>
    <row r="10" spans="1:12" x14ac:dyDescent="0.25">
      <c r="A10" s="15" t="s">
        <v>70</v>
      </c>
      <c r="B10" s="15" t="s">
        <v>71</v>
      </c>
      <c r="C10" s="16">
        <v>3</v>
      </c>
      <c r="D10" s="16"/>
      <c r="E10" s="16">
        <f>C10*D10</f>
        <v>0</v>
      </c>
      <c r="F10" s="16"/>
      <c r="G10" s="16">
        <f>C10*F10</f>
        <v>0</v>
      </c>
      <c r="H10" s="16">
        <f>D10+F10</f>
        <v>0</v>
      </c>
      <c r="I10" s="16">
        <f>E10+G10</f>
        <v>0</v>
      </c>
      <c r="J10" s="3"/>
      <c r="K10" s="3"/>
    </row>
    <row r="11" spans="1:12" x14ac:dyDescent="0.25">
      <c r="A11" s="15" t="s">
        <v>72</v>
      </c>
      <c r="B11" s="15" t="s">
        <v>71</v>
      </c>
      <c r="C11" s="16">
        <v>3</v>
      </c>
      <c r="D11" s="16"/>
      <c r="E11" s="16">
        <f>C11*D11</f>
        <v>0</v>
      </c>
      <c r="F11" s="16"/>
      <c r="G11" s="16">
        <f>C11*F11</f>
        <v>0</v>
      </c>
      <c r="H11" s="16">
        <f>D11+F11</f>
        <v>0</v>
      </c>
      <c r="I11" s="16">
        <f>E11+G11</f>
        <v>0</v>
      </c>
      <c r="J11" s="3"/>
      <c r="K11" s="3"/>
    </row>
    <row r="12" spans="1:12" x14ac:dyDescent="0.25">
      <c r="A12" s="13" t="s">
        <v>73</v>
      </c>
      <c r="B12" s="13" t="s">
        <v>60</v>
      </c>
      <c r="C12" s="14"/>
      <c r="D12" s="14"/>
      <c r="E12" s="14"/>
      <c r="F12" s="14"/>
      <c r="G12" s="14"/>
      <c r="H12" s="14"/>
      <c r="I12" s="14"/>
      <c r="J12" s="3"/>
      <c r="K12" s="3"/>
    </row>
    <row r="13" spans="1:12" x14ac:dyDescent="0.25">
      <c r="A13" s="15" t="s">
        <v>74</v>
      </c>
      <c r="B13" s="15" t="s">
        <v>71</v>
      </c>
      <c r="C13" s="16">
        <v>3</v>
      </c>
      <c r="D13" s="16"/>
      <c r="E13" s="16">
        <f>C13*D13</f>
        <v>0</v>
      </c>
      <c r="F13" s="16"/>
      <c r="G13" s="16">
        <f>C13*F13</f>
        <v>0</v>
      </c>
      <c r="H13" s="16">
        <f>D13+F13</f>
        <v>0</v>
      </c>
      <c r="I13" s="16">
        <f>E13+G13</f>
        <v>0</v>
      </c>
      <c r="J13" s="3"/>
      <c r="K13" s="3"/>
    </row>
    <row r="14" spans="1:12" x14ac:dyDescent="0.25">
      <c r="A14" s="15" t="s">
        <v>75</v>
      </c>
      <c r="B14" s="15" t="s">
        <v>71</v>
      </c>
      <c r="C14" s="16">
        <v>6</v>
      </c>
      <c r="D14" s="16"/>
      <c r="E14" s="16">
        <f>C14*D14</f>
        <v>0</v>
      </c>
      <c r="F14" s="16"/>
      <c r="G14" s="16">
        <f>C14*F14</f>
        <v>0</v>
      </c>
      <c r="H14" s="16">
        <f>D14+F14</f>
        <v>0</v>
      </c>
      <c r="I14" s="16">
        <f>E14+G14</f>
        <v>0</v>
      </c>
      <c r="J14" s="3"/>
      <c r="K14" s="3"/>
    </row>
    <row r="15" spans="1:12" x14ac:dyDescent="0.25">
      <c r="A15" s="13" t="s">
        <v>76</v>
      </c>
      <c r="B15" s="13" t="s">
        <v>60</v>
      </c>
      <c r="C15" s="14"/>
      <c r="D15" s="14"/>
      <c r="E15" s="14"/>
      <c r="F15" s="14"/>
      <c r="G15" s="14"/>
      <c r="H15" s="14"/>
      <c r="I15" s="14"/>
      <c r="J15" s="3"/>
      <c r="K15" s="3"/>
    </row>
    <row r="16" spans="1:12" x14ac:dyDescent="0.25">
      <c r="A16" s="15" t="s">
        <v>77</v>
      </c>
      <c r="B16" s="15" t="s">
        <v>71</v>
      </c>
      <c r="C16" s="16">
        <v>3</v>
      </c>
      <c r="D16" s="16"/>
      <c r="E16" s="16">
        <f>C16*D16</f>
        <v>0</v>
      </c>
      <c r="F16" s="16"/>
      <c r="G16" s="16">
        <f>C16*F16</f>
        <v>0</v>
      </c>
      <c r="H16" s="16">
        <f t="shared" ref="H16:I19" si="1">D16+F16</f>
        <v>0</v>
      </c>
      <c r="I16" s="16">
        <f t="shared" si="1"/>
        <v>0</v>
      </c>
      <c r="J16" s="3"/>
      <c r="K16" s="3"/>
    </row>
    <row r="17" spans="1:11" x14ac:dyDescent="0.25">
      <c r="A17" s="15" t="s">
        <v>78</v>
      </c>
      <c r="B17" s="15" t="s">
        <v>79</v>
      </c>
      <c r="C17" s="16">
        <v>1</v>
      </c>
      <c r="D17" s="16"/>
      <c r="E17" s="16">
        <f>C17*D17</f>
        <v>0</v>
      </c>
      <c r="F17" s="16"/>
      <c r="G17" s="16">
        <f>C17*F17</f>
        <v>0</v>
      </c>
      <c r="H17" s="16">
        <f t="shared" si="1"/>
        <v>0</v>
      </c>
      <c r="I17" s="16">
        <f t="shared" si="1"/>
        <v>0</v>
      </c>
      <c r="J17" s="3"/>
      <c r="K17" s="3"/>
    </row>
    <row r="18" spans="1:11" x14ac:dyDescent="0.25">
      <c r="A18" s="15" t="s">
        <v>80</v>
      </c>
      <c r="B18" s="15" t="s">
        <v>71</v>
      </c>
      <c r="C18" s="16">
        <v>9</v>
      </c>
      <c r="D18" s="16"/>
      <c r="E18" s="16">
        <f>C18*D18</f>
        <v>0</v>
      </c>
      <c r="F18" s="16"/>
      <c r="G18" s="16">
        <f>C18*F18</f>
        <v>0</v>
      </c>
      <c r="H18" s="16">
        <f t="shared" si="1"/>
        <v>0</v>
      </c>
      <c r="I18" s="16">
        <f t="shared" si="1"/>
        <v>0</v>
      </c>
      <c r="J18" s="3"/>
      <c r="K18" s="3"/>
    </row>
    <row r="19" spans="1:11" x14ac:dyDescent="0.25">
      <c r="A19" s="15" t="s">
        <v>81</v>
      </c>
      <c r="B19" s="15" t="s">
        <v>71</v>
      </c>
      <c r="C19" s="16">
        <v>4</v>
      </c>
      <c r="D19" s="16"/>
      <c r="E19" s="16">
        <f>C19*D19</f>
        <v>0</v>
      </c>
      <c r="F19" s="16"/>
      <c r="G19" s="16">
        <f>C19*F19</f>
        <v>0</v>
      </c>
      <c r="H19" s="16">
        <f t="shared" si="1"/>
        <v>0</v>
      </c>
      <c r="I19" s="16">
        <f t="shared" si="1"/>
        <v>0</v>
      </c>
      <c r="J19" s="3"/>
      <c r="K19" s="3"/>
    </row>
    <row r="20" spans="1:11" x14ac:dyDescent="0.25">
      <c r="A20" s="13" t="s">
        <v>82</v>
      </c>
      <c r="B20" s="13" t="s">
        <v>60</v>
      </c>
      <c r="C20" s="14"/>
      <c r="D20" s="14"/>
      <c r="E20" s="14"/>
      <c r="F20" s="14"/>
      <c r="G20" s="14"/>
      <c r="H20" s="14"/>
      <c r="I20" s="14"/>
      <c r="J20" s="3"/>
      <c r="K20" s="3"/>
    </row>
    <row r="21" spans="1:11" x14ac:dyDescent="0.25">
      <c r="A21" s="15" t="s">
        <v>83</v>
      </c>
      <c r="B21" s="15" t="s">
        <v>71</v>
      </c>
      <c r="C21" s="16">
        <v>16</v>
      </c>
      <c r="D21" s="16"/>
      <c r="E21" s="16">
        <f>C21*D21</f>
        <v>0</v>
      </c>
      <c r="F21" s="16"/>
      <c r="G21" s="16">
        <f>C21*F21</f>
        <v>0</v>
      </c>
      <c r="H21" s="16">
        <f>D21+F21</f>
        <v>0</v>
      </c>
      <c r="I21" s="16">
        <f>E21+G21</f>
        <v>0</v>
      </c>
      <c r="J21" s="3"/>
      <c r="K21" s="3"/>
    </row>
    <row r="22" spans="1:11" x14ac:dyDescent="0.25">
      <c r="A22" s="13" t="s">
        <v>84</v>
      </c>
      <c r="B22" s="13" t="s">
        <v>60</v>
      </c>
      <c r="C22" s="14"/>
      <c r="D22" s="14"/>
      <c r="E22" s="14"/>
      <c r="F22" s="14"/>
      <c r="G22" s="14"/>
      <c r="H22" s="14"/>
      <c r="I22" s="14"/>
      <c r="J22" s="3"/>
      <c r="K22" s="3"/>
    </row>
    <row r="23" spans="1:11" x14ac:dyDescent="0.25">
      <c r="A23" s="15" t="s">
        <v>85</v>
      </c>
      <c r="B23" s="15" t="s">
        <v>71</v>
      </c>
      <c r="C23" s="16">
        <v>40</v>
      </c>
      <c r="D23" s="16"/>
      <c r="E23" s="16">
        <f>C23*D23</f>
        <v>0</v>
      </c>
      <c r="F23" s="16"/>
      <c r="G23" s="16">
        <f>C23*F23</f>
        <v>0</v>
      </c>
      <c r="H23" s="16">
        <f>D23+F23</f>
        <v>0</v>
      </c>
      <c r="I23" s="16">
        <f>E23+G23</f>
        <v>0</v>
      </c>
      <c r="J23" s="3"/>
      <c r="K23" s="3"/>
    </row>
    <row r="24" spans="1:11" x14ac:dyDescent="0.25">
      <c r="A24" s="15" t="s">
        <v>86</v>
      </c>
      <c r="B24" s="15" t="s">
        <v>71</v>
      </c>
      <c r="C24" s="16">
        <v>15</v>
      </c>
      <c r="D24" s="16"/>
      <c r="E24" s="16">
        <f>C24*D24</f>
        <v>0</v>
      </c>
      <c r="F24" s="16"/>
      <c r="G24" s="16">
        <f>C24*F24</f>
        <v>0</v>
      </c>
      <c r="H24" s="16">
        <f>D24+F24</f>
        <v>0</v>
      </c>
      <c r="I24" s="16">
        <f>E24+G24</f>
        <v>0</v>
      </c>
      <c r="J24" s="3"/>
      <c r="K24" s="3"/>
    </row>
    <row r="25" spans="1:11" x14ac:dyDescent="0.25">
      <c r="A25" s="13" t="s">
        <v>87</v>
      </c>
      <c r="B25" s="13" t="s">
        <v>60</v>
      </c>
      <c r="C25" s="14"/>
      <c r="D25" s="14"/>
      <c r="E25" s="14"/>
      <c r="F25" s="14"/>
      <c r="G25" s="14"/>
      <c r="H25" s="14"/>
      <c r="I25" s="14"/>
      <c r="J25" s="3"/>
      <c r="K25" s="3"/>
    </row>
    <row r="26" spans="1:11" x14ac:dyDescent="0.25">
      <c r="A26" s="15" t="s">
        <v>88</v>
      </c>
      <c r="B26" s="15" t="s">
        <v>89</v>
      </c>
      <c r="C26" s="16">
        <v>90</v>
      </c>
      <c r="D26" s="16"/>
      <c r="E26" s="16">
        <f>C26*D26</f>
        <v>0</v>
      </c>
      <c r="F26" s="16"/>
      <c r="G26" s="16">
        <f>C26*F26</f>
        <v>0</v>
      </c>
      <c r="H26" s="16">
        <f>D26+F26</f>
        <v>0</v>
      </c>
      <c r="I26" s="16">
        <f>E26+G26</f>
        <v>0</v>
      </c>
      <c r="J26" s="3"/>
      <c r="K26" s="3"/>
    </row>
    <row r="27" spans="1:11" x14ac:dyDescent="0.25">
      <c r="A27" s="13" t="s">
        <v>90</v>
      </c>
      <c r="B27" s="13" t="s">
        <v>60</v>
      </c>
      <c r="C27" s="14"/>
      <c r="D27" s="14"/>
      <c r="E27" s="14"/>
      <c r="F27" s="14"/>
      <c r="G27" s="14"/>
      <c r="H27" s="14"/>
      <c r="I27" s="14"/>
      <c r="J27" s="3"/>
      <c r="K27" s="3"/>
    </row>
    <row r="28" spans="1:11" x14ac:dyDescent="0.25">
      <c r="A28" s="15" t="s">
        <v>91</v>
      </c>
      <c r="B28" s="15" t="s">
        <v>89</v>
      </c>
      <c r="C28" s="16">
        <v>90</v>
      </c>
      <c r="D28" s="16"/>
      <c r="E28" s="16">
        <f>C28*D28</f>
        <v>0</v>
      </c>
      <c r="F28" s="16"/>
      <c r="G28" s="16">
        <f>C28*F28</f>
        <v>0</v>
      </c>
      <c r="H28" s="16">
        <f>D28+F28</f>
        <v>0</v>
      </c>
      <c r="I28" s="16">
        <f>E28+G28</f>
        <v>0</v>
      </c>
      <c r="J28" s="3"/>
      <c r="K28" s="3"/>
    </row>
    <row r="29" spans="1:11" x14ac:dyDescent="0.25">
      <c r="A29" s="13" t="s">
        <v>92</v>
      </c>
      <c r="B29" s="13" t="s">
        <v>60</v>
      </c>
      <c r="C29" s="14"/>
      <c r="D29" s="14"/>
      <c r="E29" s="14"/>
      <c r="F29" s="14"/>
      <c r="G29" s="14"/>
      <c r="H29" s="14"/>
      <c r="I29" s="14"/>
      <c r="J29" s="3"/>
      <c r="K29" s="3"/>
    </row>
    <row r="30" spans="1:11" x14ac:dyDescent="0.25">
      <c r="A30" s="13" t="s">
        <v>93</v>
      </c>
      <c r="B30" s="13" t="s">
        <v>60</v>
      </c>
      <c r="C30" s="14"/>
      <c r="D30" s="14"/>
      <c r="E30" s="14"/>
      <c r="F30" s="14"/>
      <c r="G30" s="14"/>
      <c r="H30" s="14"/>
      <c r="I30" s="14"/>
      <c r="J30" s="3"/>
      <c r="K30" s="3"/>
    </row>
    <row r="31" spans="1:11" x14ac:dyDescent="0.25">
      <c r="A31" s="15" t="s">
        <v>94</v>
      </c>
      <c r="B31" s="15" t="s">
        <v>71</v>
      </c>
      <c r="C31" s="16">
        <v>4</v>
      </c>
      <c r="D31" s="16"/>
      <c r="E31" s="16">
        <f>C31*D31</f>
        <v>0</v>
      </c>
      <c r="F31" s="16"/>
      <c r="G31" s="16">
        <f>C31*F31</f>
        <v>0</v>
      </c>
      <c r="H31" s="16">
        <f>D31+F31</f>
        <v>0</v>
      </c>
      <c r="I31" s="16">
        <f>E31+G31</f>
        <v>0</v>
      </c>
      <c r="J31" s="3"/>
      <c r="K31" s="3"/>
    </row>
    <row r="32" spans="1:11" x14ac:dyDescent="0.25">
      <c r="A32" s="15" t="s">
        <v>60</v>
      </c>
      <c r="B32" s="15" t="s">
        <v>60</v>
      </c>
      <c r="C32" s="16"/>
      <c r="D32" s="16"/>
      <c r="E32" s="16"/>
      <c r="F32" s="16"/>
      <c r="G32" s="16"/>
      <c r="H32" s="16">
        <f>D32+F32</f>
        <v>0</v>
      </c>
      <c r="I32" s="16">
        <f>E32+G32</f>
        <v>0</v>
      </c>
      <c r="J32" s="3"/>
      <c r="K32" s="3"/>
    </row>
    <row r="33" spans="1:11" x14ac:dyDescent="0.25">
      <c r="A33" s="13" t="s">
        <v>95</v>
      </c>
      <c r="B33" s="13" t="s">
        <v>60</v>
      </c>
      <c r="C33" s="14"/>
      <c r="D33" s="14"/>
      <c r="E33" s="14"/>
      <c r="F33" s="14"/>
      <c r="G33" s="14"/>
      <c r="H33" s="14"/>
      <c r="I33" s="14"/>
      <c r="J33" s="3"/>
      <c r="K33" s="3"/>
    </row>
    <row r="34" spans="1:11" x14ac:dyDescent="0.25">
      <c r="A34" s="15" t="s">
        <v>96</v>
      </c>
      <c r="B34" s="15" t="s">
        <v>89</v>
      </c>
      <c r="C34" s="16">
        <v>80</v>
      </c>
      <c r="D34" s="16"/>
      <c r="E34" s="16">
        <f>C34*D34</f>
        <v>0</v>
      </c>
      <c r="F34" s="16"/>
      <c r="G34" s="16">
        <f>C34*F34</f>
        <v>0</v>
      </c>
      <c r="H34" s="16">
        <f t="shared" ref="H34:I37" si="2">D34+F34</f>
        <v>0</v>
      </c>
      <c r="I34" s="16">
        <f t="shared" si="2"/>
        <v>0</v>
      </c>
      <c r="J34" s="3"/>
      <c r="K34" s="3"/>
    </row>
    <row r="35" spans="1:11" x14ac:dyDescent="0.25">
      <c r="A35" s="15" t="s">
        <v>97</v>
      </c>
      <c r="B35" s="15" t="s">
        <v>71</v>
      </c>
      <c r="C35" s="16">
        <v>60</v>
      </c>
      <c r="D35" s="16"/>
      <c r="E35" s="16">
        <f>C35*D35</f>
        <v>0</v>
      </c>
      <c r="F35" s="16"/>
      <c r="G35" s="16">
        <f>C35*F35</f>
        <v>0</v>
      </c>
      <c r="H35" s="16">
        <f t="shared" si="2"/>
        <v>0</v>
      </c>
      <c r="I35" s="16">
        <f t="shared" si="2"/>
        <v>0</v>
      </c>
      <c r="J35" s="3"/>
      <c r="K35" s="3"/>
    </row>
    <row r="36" spans="1:11" x14ac:dyDescent="0.25">
      <c r="A36" s="15" t="s">
        <v>98</v>
      </c>
      <c r="B36" s="15" t="s">
        <v>79</v>
      </c>
      <c r="C36" s="16">
        <v>1</v>
      </c>
      <c r="D36" s="16"/>
      <c r="E36" s="16">
        <f>C36*D36</f>
        <v>0</v>
      </c>
      <c r="F36" s="16"/>
      <c r="G36" s="16">
        <f>C36*F36</f>
        <v>0</v>
      </c>
      <c r="H36" s="16">
        <f t="shared" si="2"/>
        <v>0</v>
      </c>
      <c r="I36" s="16">
        <f t="shared" si="2"/>
        <v>0</v>
      </c>
      <c r="J36" s="3"/>
      <c r="K36" s="3"/>
    </row>
    <row r="37" spans="1:11" x14ac:dyDescent="0.25">
      <c r="A37" s="15" t="s">
        <v>99</v>
      </c>
      <c r="B37" s="15" t="s">
        <v>68</v>
      </c>
      <c r="C37" s="16">
        <v>1</v>
      </c>
      <c r="D37" s="16"/>
      <c r="E37" s="16">
        <f>C37*D37</f>
        <v>0</v>
      </c>
      <c r="F37" s="16"/>
      <c r="G37" s="16">
        <f>C37*F37</f>
        <v>0</v>
      </c>
      <c r="H37" s="16">
        <f t="shared" si="2"/>
        <v>0</v>
      </c>
      <c r="I37" s="16">
        <f t="shared" si="2"/>
        <v>0</v>
      </c>
      <c r="J37" s="3"/>
      <c r="K37" s="3"/>
    </row>
    <row r="38" spans="1:11" x14ac:dyDescent="0.25">
      <c r="A38" s="5" t="s">
        <v>100</v>
      </c>
      <c r="B38" s="5" t="s">
        <v>60</v>
      </c>
      <c r="C38" s="12"/>
      <c r="D38" s="12"/>
      <c r="E38" s="12">
        <f>SUM(E4:E37)</f>
        <v>0</v>
      </c>
      <c r="F38" s="12"/>
      <c r="G38" s="12">
        <f>SUM(G4:G37)</f>
        <v>0</v>
      </c>
      <c r="H38" s="12"/>
      <c r="I38" s="12">
        <f>SUM(I4:I37)</f>
        <v>0</v>
      </c>
      <c r="J38" s="3"/>
      <c r="K38" s="3"/>
    </row>
    <row r="39" spans="1:11" x14ac:dyDescent="0.25">
      <c r="A39" s="5" t="s">
        <v>101</v>
      </c>
      <c r="B39" s="5" t="s">
        <v>60</v>
      </c>
      <c r="C39" s="12"/>
      <c r="D39" s="12"/>
      <c r="E39" s="12"/>
      <c r="F39" s="12"/>
      <c r="G39" s="12"/>
      <c r="H39" s="12"/>
      <c r="I39" s="12"/>
      <c r="J39" s="3"/>
      <c r="K39" s="3"/>
    </row>
    <row r="40" spans="1:11" x14ac:dyDescent="0.25">
      <c r="A40" s="13" t="s">
        <v>102</v>
      </c>
      <c r="B40" s="13" t="s">
        <v>60</v>
      </c>
      <c r="C40" s="14"/>
      <c r="D40" s="14"/>
      <c r="E40" s="14"/>
      <c r="F40" s="14"/>
      <c r="G40" s="14"/>
      <c r="H40" s="14"/>
      <c r="I40" s="14"/>
      <c r="J40" s="3"/>
      <c r="K40" s="3"/>
    </row>
    <row r="41" spans="1:11" x14ac:dyDescent="0.25">
      <c r="A41" s="13" t="s">
        <v>103</v>
      </c>
      <c r="B41" s="13" t="s">
        <v>60</v>
      </c>
      <c r="C41" s="14"/>
      <c r="D41" s="14"/>
      <c r="E41" s="14"/>
      <c r="F41" s="14"/>
      <c r="G41" s="14"/>
      <c r="H41" s="14"/>
      <c r="I41" s="14"/>
      <c r="J41" s="3"/>
      <c r="K41" s="3"/>
    </row>
    <row r="42" spans="1:11" x14ac:dyDescent="0.25">
      <c r="A42" s="15" t="s">
        <v>104</v>
      </c>
      <c r="B42" s="15" t="s">
        <v>71</v>
      </c>
      <c r="C42" s="16">
        <v>3</v>
      </c>
      <c r="D42" s="16"/>
      <c r="E42" s="16">
        <f>C42*D42</f>
        <v>0</v>
      </c>
      <c r="F42" s="16"/>
      <c r="G42" s="16">
        <f>C42*F42</f>
        <v>0</v>
      </c>
      <c r="H42" s="16">
        <f>D42+F42</f>
        <v>0</v>
      </c>
      <c r="I42" s="16">
        <f>E42+G42</f>
        <v>0</v>
      </c>
      <c r="J42" s="3"/>
      <c r="K42" s="3"/>
    </row>
    <row r="43" spans="1:11" x14ac:dyDescent="0.25">
      <c r="A43" s="13" t="s">
        <v>105</v>
      </c>
      <c r="B43" s="13" t="s">
        <v>60</v>
      </c>
      <c r="C43" s="14"/>
      <c r="D43" s="14"/>
      <c r="E43" s="14"/>
      <c r="F43" s="14"/>
      <c r="G43" s="14"/>
      <c r="H43" s="14"/>
      <c r="I43" s="14"/>
      <c r="J43" s="3"/>
      <c r="K43" s="3"/>
    </row>
    <row r="44" spans="1:11" x14ac:dyDescent="0.25">
      <c r="A44" s="15" t="s">
        <v>106</v>
      </c>
      <c r="B44" s="15" t="s">
        <v>71</v>
      </c>
      <c r="C44" s="16">
        <v>3</v>
      </c>
      <c r="D44" s="16"/>
      <c r="E44" s="16">
        <f>C44*D44</f>
        <v>0</v>
      </c>
      <c r="F44" s="16"/>
      <c r="G44" s="16">
        <f>C44*F44</f>
        <v>0</v>
      </c>
      <c r="H44" s="16">
        <f>D44+F44</f>
        <v>0</v>
      </c>
      <c r="I44" s="16">
        <f>E44+G44</f>
        <v>0</v>
      </c>
      <c r="J44" s="3"/>
      <c r="K44" s="3"/>
    </row>
    <row r="45" spans="1:11" x14ac:dyDescent="0.25">
      <c r="A45" s="13" t="s">
        <v>107</v>
      </c>
      <c r="B45" s="13" t="s">
        <v>60</v>
      </c>
      <c r="C45" s="14"/>
      <c r="D45" s="14"/>
      <c r="E45" s="14"/>
      <c r="F45" s="14"/>
      <c r="G45" s="14"/>
      <c r="H45" s="14"/>
      <c r="I45" s="14"/>
      <c r="J45" s="3"/>
      <c r="K45" s="3"/>
    </row>
    <row r="46" spans="1:11" x14ac:dyDescent="0.25">
      <c r="A46" s="15" t="s">
        <v>108</v>
      </c>
      <c r="B46" s="15" t="s">
        <v>71</v>
      </c>
      <c r="C46" s="16">
        <v>3</v>
      </c>
      <c r="D46" s="16"/>
      <c r="E46" s="16">
        <f>C46*D46</f>
        <v>0</v>
      </c>
      <c r="F46" s="16"/>
      <c r="G46" s="16">
        <f>C46*F46</f>
        <v>0</v>
      </c>
      <c r="H46" s="16">
        <f>D46+F46</f>
        <v>0</v>
      </c>
      <c r="I46" s="16">
        <f>E46+G46</f>
        <v>0</v>
      </c>
      <c r="J46" s="3"/>
      <c r="K46" s="3"/>
    </row>
    <row r="47" spans="1:11" x14ac:dyDescent="0.25">
      <c r="A47" s="13" t="s">
        <v>109</v>
      </c>
      <c r="B47" s="13" t="s">
        <v>60</v>
      </c>
      <c r="C47" s="14"/>
      <c r="D47" s="14"/>
      <c r="E47" s="14"/>
      <c r="F47" s="14"/>
      <c r="G47" s="14"/>
      <c r="H47" s="14"/>
      <c r="I47" s="14"/>
      <c r="J47" s="3"/>
      <c r="K47" s="3"/>
    </row>
    <row r="48" spans="1:11" x14ac:dyDescent="0.25">
      <c r="A48" s="15" t="s">
        <v>110</v>
      </c>
      <c r="B48" s="15" t="s">
        <v>71</v>
      </c>
      <c r="C48" s="16">
        <v>3</v>
      </c>
      <c r="D48" s="16"/>
      <c r="E48" s="16">
        <f>C48*D48</f>
        <v>0</v>
      </c>
      <c r="F48" s="16"/>
      <c r="G48" s="16">
        <f>C48*F48</f>
        <v>0</v>
      </c>
      <c r="H48" s="16">
        <f>D48+F48</f>
        <v>0</v>
      </c>
      <c r="I48" s="16">
        <f>E48+G48</f>
        <v>0</v>
      </c>
      <c r="J48" s="3"/>
      <c r="K48" s="3"/>
    </row>
    <row r="49" spans="1:11" x14ac:dyDescent="0.25">
      <c r="A49" s="13" t="s">
        <v>111</v>
      </c>
      <c r="B49" s="13" t="s">
        <v>60</v>
      </c>
      <c r="C49" s="14"/>
      <c r="D49" s="14"/>
      <c r="E49" s="14"/>
      <c r="F49" s="14"/>
      <c r="G49" s="14"/>
      <c r="H49" s="14"/>
      <c r="I49" s="14"/>
      <c r="J49" s="3"/>
      <c r="K49" s="3"/>
    </row>
    <row r="50" spans="1:11" x14ac:dyDescent="0.25">
      <c r="A50" s="15" t="s">
        <v>112</v>
      </c>
      <c r="B50" s="15" t="s">
        <v>71</v>
      </c>
      <c r="C50" s="16">
        <v>6</v>
      </c>
      <c r="D50" s="16"/>
      <c r="E50" s="16">
        <f>C50*D50</f>
        <v>0</v>
      </c>
      <c r="F50" s="16"/>
      <c r="G50" s="16">
        <f>C50*F50</f>
        <v>0</v>
      </c>
      <c r="H50" s="16">
        <f>D50+F50</f>
        <v>0</v>
      </c>
      <c r="I50" s="16">
        <f>E50+G50</f>
        <v>0</v>
      </c>
      <c r="J50" s="3"/>
      <c r="K50" s="3"/>
    </row>
    <row r="51" spans="1:11" x14ac:dyDescent="0.25">
      <c r="A51" s="13" t="s">
        <v>76</v>
      </c>
      <c r="B51" s="13" t="s">
        <v>60</v>
      </c>
      <c r="C51" s="14"/>
      <c r="D51" s="14"/>
      <c r="E51" s="14"/>
      <c r="F51" s="14"/>
      <c r="G51" s="14"/>
      <c r="H51" s="14"/>
      <c r="I51" s="14"/>
      <c r="J51" s="3"/>
      <c r="K51" s="3"/>
    </row>
    <row r="52" spans="1:11" x14ac:dyDescent="0.25">
      <c r="A52" s="15" t="s">
        <v>77</v>
      </c>
      <c r="B52" s="15" t="s">
        <v>71</v>
      </c>
      <c r="C52" s="16">
        <v>3</v>
      </c>
      <c r="D52" s="16"/>
      <c r="E52" s="16">
        <f>C52*D52</f>
        <v>0</v>
      </c>
      <c r="F52" s="16"/>
      <c r="G52" s="16">
        <f>C52*F52</f>
        <v>0</v>
      </c>
      <c r="H52" s="16">
        <f>D52+F52</f>
        <v>0</v>
      </c>
      <c r="I52" s="16">
        <f>E52+G52</f>
        <v>0</v>
      </c>
      <c r="J52" s="3"/>
      <c r="K52" s="3"/>
    </row>
    <row r="53" spans="1:11" x14ac:dyDescent="0.25">
      <c r="A53" s="13" t="s">
        <v>73</v>
      </c>
      <c r="B53" s="13" t="s">
        <v>60</v>
      </c>
      <c r="C53" s="14"/>
      <c r="D53" s="14"/>
      <c r="E53" s="14"/>
      <c r="F53" s="14"/>
      <c r="G53" s="14"/>
      <c r="H53" s="14"/>
      <c r="I53" s="14"/>
      <c r="J53" s="3"/>
      <c r="K53" s="3"/>
    </row>
    <row r="54" spans="1:11" x14ac:dyDescent="0.25">
      <c r="A54" s="15" t="s">
        <v>74</v>
      </c>
      <c r="B54" s="15" t="s">
        <v>71</v>
      </c>
      <c r="C54" s="16">
        <v>3</v>
      </c>
      <c r="D54" s="16"/>
      <c r="E54" s="16">
        <f>C54*D54</f>
        <v>0</v>
      </c>
      <c r="F54" s="16"/>
      <c r="G54" s="16">
        <f>C54*F54</f>
        <v>0</v>
      </c>
      <c r="H54" s="16">
        <f t="shared" ref="H54:I58" si="3">D54+F54</f>
        <v>0</v>
      </c>
      <c r="I54" s="16">
        <f t="shared" si="3"/>
        <v>0</v>
      </c>
      <c r="J54" s="3"/>
      <c r="K54" s="3"/>
    </row>
    <row r="55" spans="1:11" x14ac:dyDescent="0.25">
      <c r="A55" s="15" t="s">
        <v>75</v>
      </c>
      <c r="B55" s="15" t="s">
        <v>71</v>
      </c>
      <c r="C55" s="16">
        <v>18</v>
      </c>
      <c r="D55" s="16"/>
      <c r="E55" s="16">
        <f>C55*D55</f>
        <v>0</v>
      </c>
      <c r="F55" s="16"/>
      <c r="G55" s="16">
        <f>C55*F55</f>
        <v>0</v>
      </c>
      <c r="H55" s="16">
        <f t="shared" si="3"/>
        <v>0</v>
      </c>
      <c r="I55" s="16">
        <f t="shared" si="3"/>
        <v>0</v>
      </c>
      <c r="J55" s="3"/>
      <c r="K55" s="3"/>
    </row>
    <row r="56" spans="1:11" x14ac:dyDescent="0.25">
      <c r="A56" s="15" t="s">
        <v>113</v>
      </c>
      <c r="B56" s="15" t="s">
        <v>79</v>
      </c>
      <c r="C56" s="16">
        <v>3</v>
      </c>
      <c r="D56" s="16"/>
      <c r="E56" s="16">
        <f>C56*D56</f>
        <v>0</v>
      </c>
      <c r="F56" s="16"/>
      <c r="G56" s="16">
        <f>C56*F56</f>
        <v>0</v>
      </c>
      <c r="H56" s="16">
        <f t="shared" si="3"/>
        <v>0</v>
      </c>
      <c r="I56" s="16">
        <f t="shared" si="3"/>
        <v>0</v>
      </c>
      <c r="J56" s="3"/>
      <c r="K56" s="3"/>
    </row>
    <row r="57" spans="1:11" x14ac:dyDescent="0.25">
      <c r="A57" s="15" t="s">
        <v>114</v>
      </c>
      <c r="B57" s="15" t="s">
        <v>71</v>
      </c>
      <c r="C57" s="16">
        <v>3</v>
      </c>
      <c r="D57" s="16"/>
      <c r="E57" s="16">
        <f>C57*D57</f>
        <v>0</v>
      </c>
      <c r="F57" s="16"/>
      <c r="G57" s="16">
        <f>C57*F57</f>
        <v>0</v>
      </c>
      <c r="H57" s="16">
        <f t="shared" si="3"/>
        <v>0</v>
      </c>
      <c r="I57" s="16">
        <f t="shared" si="3"/>
        <v>0</v>
      </c>
      <c r="J57" s="3"/>
      <c r="K57" s="3"/>
    </row>
    <row r="58" spans="1:11" x14ac:dyDescent="0.25">
      <c r="A58" s="15" t="s">
        <v>115</v>
      </c>
      <c r="B58" s="15" t="s">
        <v>71</v>
      </c>
      <c r="C58" s="16">
        <v>30</v>
      </c>
      <c r="D58" s="16"/>
      <c r="E58" s="16">
        <f>C58*D58</f>
        <v>0</v>
      </c>
      <c r="F58" s="16"/>
      <c r="G58" s="16">
        <f>C58*F58</f>
        <v>0</v>
      </c>
      <c r="H58" s="16">
        <f t="shared" si="3"/>
        <v>0</v>
      </c>
      <c r="I58" s="16">
        <f t="shared" si="3"/>
        <v>0</v>
      </c>
      <c r="J58" s="3"/>
      <c r="K58" s="3"/>
    </row>
    <row r="59" spans="1:11" x14ac:dyDescent="0.25">
      <c r="A59" s="13" t="s">
        <v>82</v>
      </c>
      <c r="B59" s="13" t="s">
        <v>60</v>
      </c>
      <c r="C59" s="14"/>
      <c r="D59" s="14"/>
      <c r="E59" s="14"/>
      <c r="F59" s="14"/>
      <c r="G59" s="14"/>
      <c r="H59" s="14"/>
      <c r="I59" s="14"/>
      <c r="J59" s="3"/>
      <c r="K59" s="3"/>
    </row>
    <row r="60" spans="1:11" x14ac:dyDescent="0.25">
      <c r="A60" s="15" t="s">
        <v>83</v>
      </c>
      <c r="B60" s="15" t="s">
        <v>71</v>
      </c>
      <c r="C60" s="16">
        <v>33</v>
      </c>
      <c r="D60" s="16"/>
      <c r="E60" s="16">
        <f>C60*D60</f>
        <v>0</v>
      </c>
      <c r="F60" s="16"/>
      <c r="G60" s="16">
        <f>C60*F60</f>
        <v>0</v>
      </c>
      <c r="H60" s="16">
        <f>D60+F60</f>
        <v>0</v>
      </c>
      <c r="I60" s="16">
        <f>E60+G60</f>
        <v>0</v>
      </c>
      <c r="J60" s="3"/>
      <c r="K60" s="3"/>
    </row>
    <row r="61" spans="1:11" x14ac:dyDescent="0.25">
      <c r="A61" s="13" t="s">
        <v>84</v>
      </c>
      <c r="B61" s="13" t="s">
        <v>60</v>
      </c>
      <c r="C61" s="14"/>
      <c r="D61" s="14"/>
      <c r="E61" s="14"/>
      <c r="F61" s="14"/>
      <c r="G61" s="14"/>
      <c r="H61" s="14"/>
      <c r="I61" s="14"/>
      <c r="J61" s="3"/>
      <c r="K61" s="3"/>
    </row>
    <row r="62" spans="1:11" x14ac:dyDescent="0.25">
      <c r="A62" s="15" t="s">
        <v>85</v>
      </c>
      <c r="B62" s="15" t="s">
        <v>71</v>
      </c>
      <c r="C62" s="16">
        <v>90</v>
      </c>
      <c r="D62" s="16"/>
      <c r="E62" s="16">
        <f>C62*D62</f>
        <v>0</v>
      </c>
      <c r="F62" s="16"/>
      <c r="G62" s="16">
        <f>C62*F62</f>
        <v>0</v>
      </c>
      <c r="H62" s="16">
        <f t="shared" ref="H62:I65" si="4">D62+F62</f>
        <v>0</v>
      </c>
      <c r="I62" s="16">
        <f t="shared" si="4"/>
        <v>0</v>
      </c>
      <c r="J62" s="3"/>
      <c r="K62" s="3"/>
    </row>
    <row r="63" spans="1:11" x14ac:dyDescent="0.25">
      <c r="A63" s="15" t="s">
        <v>98</v>
      </c>
      <c r="B63" s="15" t="s">
        <v>79</v>
      </c>
      <c r="C63" s="16">
        <v>3</v>
      </c>
      <c r="D63" s="16"/>
      <c r="E63" s="16">
        <f>C63*D63</f>
        <v>0</v>
      </c>
      <c r="F63" s="16"/>
      <c r="G63" s="16">
        <f>C63*F63</f>
        <v>0</v>
      </c>
      <c r="H63" s="16">
        <f t="shared" si="4"/>
        <v>0</v>
      </c>
      <c r="I63" s="16">
        <f t="shared" si="4"/>
        <v>0</v>
      </c>
      <c r="J63" s="3"/>
      <c r="K63" s="3"/>
    </row>
    <row r="64" spans="1:11" x14ac:dyDescent="0.25">
      <c r="A64" s="15" t="s">
        <v>116</v>
      </c>
      <c r="B64" s="15" t="s">
        <v>71</v>
      </c>
      <c r="C64" s="16">
        <v>3</v>
      </c>
      <c r="D64" s="16"/>
      <c r="E64" s="16">
        <f>C64*D64</f>
        <v>0</v>
      </c>
      <c r="F64" s="16"/>
      <c r="G64" s="16">
        <f>C64*F64</f>
        <v>0</v>
      </c>
      <c r="H64" s="16">
        <f t="shared" si="4"/>
        <v>0</v>
      </c>
      <c r="I64" s="16">
        <f t="shared" si="4"/>
        <v>0</v>
      </c>
      <c r="J64" s="3"/>
      <c r="K64" s="3"/>
    </row>
    <row r="65" spans="1:11" x14ac:dyDescent="0.25">
      <c r="A65" s="15" t="s">
        <v>117</v>
      </c>
      <c r="B65" s="15" t="s">
        <v>68</v>
      </c>
      <c r="C65" s="16">
        <v>4.5</v>
      </c>
      <c r="D65" s="16"/>
      <c r="E65" s="16">
        <f>C65*D65</f>
        <v>0</v>
      </c>
      <c r="F65" s="16"/>
      <c r="G65" s="16">
        <f>C65*F65</f>
        <v>0</v>
      </c>
      <c r="H65" s="16">
        <f t="shared" si="4"/>
        <v>0</v>
      </c>
      <c r="I65" s="16">
        <f t="shared" si="4"/>
        <v>0</v>
      </c>
      <c r="J65" s="3"/>
      <c r="K65" s="3"/>
    </row>
    <row r="66" spans="1:11" x14ac:dyDescent="0.25">
      <c r="A66" s="5" t="s">
        <v>118</v>
      </c>
      <c r="B66" s="5" t="s">
        <v>60</v>
      </c>
      <c r="C66" s="12"/>
      <c r="D66" s="12"/>
      <c r="E66" s="12">
        <f>SUM(E40:E65)</f>
        <v>0</v>
      </c>
      <c r="F66" s="12"/>
      <c r="G66" s="12">
        <f>SUM(G40:G65)</f>
        <v>0</v>
      </c>
      <c r="H66" s="12"/>
      <c r="I66" s="12">
        <f>SUM(I40:I65)</f>
        <v>0</v>
      </c>
      <c r="J66" s="3"/>
      <c r="K66" s="3"/>
    </row>
    <row r="67" spans="1:11" x14ac:dyDescent="0.25">
      <c r="A67" s="5" t="s">
        <v>119</v>
      </c>
      <c r="B67" s="5" t="s">
        <v>60</v>
      </c>
      <c r="C67" s="12"/>
      <c r="D67" s="12"/>
      <c r="E67" s="12"/>
      <c r="F67" s="12"/>
      <c r="G67" s="12"/>
      <c r="H67" s="12"/>
      <c r="I67" s="12"/>
      <c r="J67" s="3"/>
      <c r="K67" s="3"/>
    </row>
    <row r="68" spans="1:11" x14ac:dyDescent="0.25">
      <c r="A68" s="15" t="s">
        <v>120</v>
      </c>
      <c r="B68" s="15" t="s">
        <v>68</v>
      </c>
      <c r="C68" s="16">
        <v>6</v>
      </c>
      <c r="D68" s="16"/>
      <c r="E68" s="16">
        <f t="shared" ref="E68:E77" si="5">C68*D68</f>
        <v>0</v>
      </c>
      <c r="F68" s="16"/>
      <c r="G68" s="16">
        <f t="shared" ref="G68:G77" si="6">C68*F68</f>
        <v>0</v>
      </c>
      <c r="H68" s="16">
        <f t="shared" ref="H68:H77" si="7">D68+F68</f>
        <v>0</v>
      </c>
      <c r="I68" s="16">
        <f t="shared" ref="I68:I77" si="8">E68+G68</f>
        <v>0</v>
      </c>
      <c r="J68" s="3"/>
      <c r="K68" s="3"/>
    </row>
    <row r="69" spans="1:11" x14ac:dyDescent="0.25">
      <c r="A69" s="15" t="s">
        <v>121</v>
      </c>
      <c r="B69" s="15" t="s">
        <v>79</v>
      </c>
      <c r="C69" s="16">
        <v>1</v>
      </c>
      <c r="D69" s="16"/>
      <c r="E69" s="16">
        <f t="shared" si="5"/>
        <v>0</v>
      </c>
      <c r="F69" s="16"/>
      <c r="G69" s="16">
        <f t="shared" si="6"/>
        <v>0</v>
      </c>
      <c r="H69" s="16">
        <f t="shared" si="7"/>
        <v>0</v>
      </c>
      <c r="I69" s="16">
        <f t="shared" si="8"/>
        <v>0</v>
      </c>
      <c r="J69" s="3"/>
      <c r="K69" s="3"/>
    </row>
    <row r="70" spans="1:11" x14ac:dyDescent="0.25">
      <c r="A70" s="15" t="s">
        <v>122</v>
      </c>
      <c r="B70" s="15" t="s">
        <v>71</v>
      </c>
      <c r="C70" s="16">
        <v>6</v>
      </c>
      <c r="D70" s="16"/>
      <c r="E70" s="16">
        <f t="shared" si="5"/>
        <v>0</v>
      </c>
      <c r="F70" s="16"/>
      <c r="G70" s="16">
        <f t="shared" si="6"/>
        <v>0</v>
      </c>
      <c r="H70" s="16">
        <f t="shared" si="7"/>
        <v>0</v>
      </c>
      <c r="I70" s="16">
        <f t="shared" si="8"/>
        <v>0</v>
      </c>
      <c r="J70" s="3"/>
      <c r="K70" s="3"/>
    </row>
    <row r="71" spans="1:11" x14ac:dyDescent="0.25">
      <c r="A71" s="15" t="s">
        <v>123</v>
      </c>
      <c r="B71" s="15" t="s">
        <v>71</v>
      </c>
      <c r="C71" s="16">
        <v>10</v>
      </c>
      <c r="D71" s="16"/>
      <c r="E71" s="16">
        <f t="shared" si="5"/>
        <v>0</v>
      </c>
      <c r="F71" s="16"/>
      <c r="G71" s="16">
        <f t="shared" si="6"/>
        <v>0</v>
      </c>
      <c r="H71" s="16">
        <f t="shared" si="7"/>
        <v>0</v>
      </c>
      <c r="I71" s="16">
        <f t="shared" si="8"/>
        <v>0</v>
      </c>
      <c r="J71" s="3"/>
      <c r="K71" s="3"/>
    </row>
    <row r="72" spans="1:11" x14ac:dyDescent="0.25">
      <c r="A72" s="15" t="s">
        <v>124</v>
      </c>
      <c r="B72" s="15" t="s">
        <v>71</v>
      </c>
      <c r="C72" s="16">
        <v>11</v>
      </c>
      <c r="D72" s="16"/>
      <c r="E72" s="16">
        <f t="shared" si="5"/>
        <v>0</v>
      </c>
      <c r="F72" s="16"/>
      <c r="G72" s="16">
        <f t="shared" si="6"/>
        <v>0</v>
      </c>
      <c r="H72" s="16">
        <f t="shared" si="7"/>
        <v>0</v>
      </c>
      <c r="I72" s="16">
        <f t="shared" si="8"/>
        <v>0</v>
      </c>
      <c r="J72" s="3"/>
      <c r="K72" s="3"/>
    </row>
    <row r="73" spans="1:11" x14ac:dyDescent="0.25">
      <c r="A73" s="15" t="s">
        <v>125</v>
      </c>
      <c r="B73" s="15" t="s">
        <v>71</v>
      </c>
      <c r="C73" s="16">
        <v>20</v>
      </c>
      <c r="D73" s="16"/>
      <c r="E73" s="16">
        <f t="shared" si="5"/>
        <v>0</v>
      </c>
      <c r="F73" s="16"/>
      <c r="G73" s="16">
        <f t="shared" si="6"/>
        <v>0</v>
      </c>
      <c r="H73" s="16">
        <f t="shared" si="7"/>
        <v>0</v>
      </c>
      <c r="I73" s="16">
        <f t="shared" si="8"/>
        <v>0</v>
      </c>
      <c r="J73" s="3"/>
      <c r="K73" s="3"/>
    </row>
    <row r="74" spans="1:11" x14ac:dyDescent="0.25">
      <c r="A74" s="15" t="s">
        <v>126</v>
      </c>
      <c r="B74" s="15" t="s">
        <v>71</v>
      </c>
      <c r="C74" s="16">
        <v>6</v>
      </c>
      <c r="D74" s="16"/>
      <c r="E74" s="16">
        <f t="shared" si="5"/>
        <v>0</v>
      </c>
      <c r="F74" s="16"/>
      <c r="G74" s="16">
        <f t="shared" si="6"/>
        <v>0</v>
      </c>
      <c r="H74" s="16">
        <f t="shared" si="7"/>
        <v>0</v>
      </c>
      <c r="I74" s="16">
        <f t="shared" si="8"/>
        <v>0</v>
      </c>
      <c r="J74" s="3"/>
      <c r="K74" s="3"/>
    </row>
    <row r="75" spans="1:11" x14ac:dyDescent="0.25">
      <c r="A75" s="15" t="s">
        <v>127</v>
      </c>
      <c r="B75" s="15" t="s">
        <v>71</v>
      </c>
      <c r="C75" s="16">
        <v>47</v>
      </c>
      <c r="D75" s="16"/>
      <c r="E75" s="16">
        <f t="shared" si="5"/>
        <v>0</v>
      </c>
      <c r="F75" s="16"/>
      <c r="G75" s="16">
        <f t="shared" si="6"/>
        <v>0</v>
      </c>
      <c r="H75" s="16">
        <f t="shared" si="7"/>
        <v>0</v>
      </c>
      <c r="I75" s="16">
        <f t="shared" si="8"/>
        <v>0</v>
      </c>
      <c r="J75" s="3"/>
      <c r="K75" s="3"/>
    </row>
    <row r="76" spans="1:11" x14ac:dyDescent="0.25">
      <c r="A76" s="15" t="s">
        <v>128</v>
      </c>
      <c r="B76" s="15" t="s">
        <v>71</v>
      </c>
      <c r="C76" s="16">
        <v>4</v>
      </c>
      <c r="D76" s="16"/>
      <c r="E76" s="16">
        <f t="shared" si="5"/>
        <v>0</v>
      </c>
      <c r="F76" s="16"/>
      <c r="G76" s="16">
        <f t="shared" si="6"/>
        <v>0</v>
      </c>
      <c r="H76" s="16">
        <f t="shared" si="7"/>
        <v>0</v>
      </c>
      <c r="I76" s="16">
        <f t="shared" si="8"/>
        <v>0</v>
      </c>
      <c r="J76" s="3"/>
      <c r="K76" s="3"/>
    </row>
    <row r="77" spans="1:11" x14ac:dyDescent="0.25">
      <c r="A77" s="15" t="s">
        <v>129</v>
      </c>
      <c r="B77" s="15" t="s">
        <v>71</v>
      </c>
      <c r="C77" s="16">
        <v>7</v>
      </c>
      <c r="D77" s="16"/>
      <c r="E77" s="16">
        <f t="shared" si="5"/>
        <v>0</v>
      </c>
      <c r="F77" s="16"/>
      <c r="G77" s="16">
        <f t="shared" si="6"/>
        <v>0</v>
      </c>
      <c r="H77" s="16">
        <f t="shared" si="7"/>
        <v>0</v>
      </c>
      <c r="I77" s="16">
        <f t="shared" si="8"/>
        <v>0</v>
      </c>
      <c r="J77" s="3"/>
      <c r="K77" s="3"/>
    </row>
    <row r="78" spans="1:11" x14ac:dyDescent="0.25">
      <c r="A78" s="13" t="s">
        <v>130</v>
      </c>
      <c r="B78" s="13" t="s">
        <v>60</v>
      </c>
      <c r="C78" s="14"/>
      <c r="D78" s="14"/>
      <c r="E78" s="14"/>
      <c r="F78" s="14"/>
      <c r="G78" s="14"/>
      <c r="H78" s="14"/>
      <c r="I78" s="14"/>
      <c r="J78" s="3"/>
      <c r="K78" s="3"/>
    </row>
    <row r="79" spans="1:11" x14ac:dyDescent="0.25">
      <c r="A79" s="15" t="s">
        <v>131</v>
      </c>
      <c r="B79" s="15" t="s">
        <v>71</v>
      </c>
      <c r="C79" s="16">
        <v>2</v>
      </c>
      <c r="D79" s="16"/>
      <c r="E79" s="16">
        <f>C79*D79</f>
        <v>0</v>
      </c>
      <c r="F79" s="16"/>
      <c r="G79" s="16">
        <f>C79*F79</f>
        <v>0</v>
      </c>
      <c r="H79" s="16">
        <f>D79+F79</f>
        <v>0</v>
      </c>
      <c r="I79" s="16">
        <f>E79+G79</f>
        <v>0</v>
      </c>
      <c r="J79" s="3"/>
      <c r="K79" s="3"/>
    </row>
    <row r="80" spans="1:11" x14ac:dyDescent="0.25">
      <c r="A80" s="15" t="s">
        <v>132</v>
      </c>
      <c r="B80" s="15" t="s">
        <v>71</v>
      </c>
      <c r="C80" s="16">
        <v>2</v>
      </c>
      <c r="D80" s="16"/>
      <c r="E80" s="16">
        <f>C80*D80</f>
        <v>0</v>
      </c>
      <c r="F80" s="16"/>
      <c r="G80" s="16">
        <f>C80*F80</f>
        <v>0</v>
      </c>
      <c r="H80" s="16">
        <f>D80+F80</f>
        <v>0</v>
      </c>
      <c r="I80" s="16">
        <f>E80+G80</f>
        <v>0</v>
      </c>
      <c r="J80" s="3"/>
      <c r="K80" s="3"/>
    </row>
    <row r="81" spans="1:11" x14ac:dyDescent="0.25">
      <c r="A81" s="13" t="s">
        <v>133</v>
      </c>
      <c r="B81" s="13" t="s">
        <v>60</v>
      </c>
      <c r="C81" s="14"/>
      <c r="D81" s="14"/>
      <c r="E81" s="14"/>
      <c r="F81" s="14"/>
      <c r="G81" s="14"/>
      <c r="H81" s="14"/>
      <c r="I81" s="14"/>
      <c r="J81" s="3"/>
      <c r="K81" s="3"/>
    </row>
    <row r="82" spans="1:11" x14ac:dyDescent="0.25">
      <c r="A82" s="15" t="s">
        <v>134</v>
      </c>
      <c r="B82" s="15" t="s">
        <v>71</v>
      </c>
      <c r="C82" s="16">
        <v>4</v>
      </c>
      <c r="D82" s="16"/>
      <c r="E82" s="16">
        <f t="shared" ref="E82:E89" si="9">C82*D82</f>
        <v>0</v>
      </c>
      <c r="F82" s="16"/>
      <c r="G82" s="16">
        <f t="shared" ref="G82:G89" si="10">C82*F82</f>
        <v>0</v>
      </c>
      <c r="H82" s="16">
        <f t="shared" ref="H82:I89" si="11">D82+F82</f>
        <v>0</v>
      </c>
      <c r="I82" s="16">
        <f t="shared" si="11"/>
        <v>0</v>
      </c>
      <c r="J82" s="3"/>
      <c r="K82" s="3"/>
    </row>
    <row r="83" spans="1:11" x14ac:dyDescent="0.25">
      <c r="A83" s="15" t="s">
        <v>135</v>
      </c>
      <c r="B83" s="15" t="s">
        <v>71</v>
      </c>
      <c r="C83" s="16">
        <v>4</v>
      </c>
      <c r="D83" s="16"/>
      <c r="E83" s="16">
        <f t="shared" si="9"/>
        <v>0</v>
      </c>
      <c r="F83" s="16"/>
      <c r="G83" s="16">
        <f t="shared" si="10"/>
        <v>0</v>
      </c>
      <c r="H83" s="16">
        <f t="shared" si="11"/>
        <v>0</v>
      </c>
      <c r="I83" s="16">
        <f t="shared" si="11"/>
        <v>0</v>
      </c>
      <c r="J83" s="3"/>
      <c r="K83" s="3"/>
    </row>
    <row r="84" spans="1:11" x14ac:dyDescent="0.25">
      <c r="A84" s="15" t="s">
        <v>136</v>
      </c>
      <c r="B84" s="15" t="s">
        <v>71</v>
      </c>
      <c r="C84" s="16">
        <v>3</v>
      </c>
      <c r="D84" s="16"/>
      <c r="E84" s="16">
        <f t="shared" si="9"/>
        <v>0</v>
      </c>
      <c r="F84" s="16"/>
      <c r="G84" s="16">
        <f t="shared" si="10"/>
        <v>0</v>
      </c>
      <c r="H84" s="16">
        <f t="shared" si="11"/>
        <v>0</v>
      </c>
      <c r="I84" s="16">
        <f t="shared" si="11"/>
        <v>0</v>
      </c>
      <c r="J84" s="3"/>
      <c r="K84" s="3"/>
    </row>
    <row r="85" spans="1:11" x14ac:dyDescent="0.25">
      <c r="A85" s="15" t="s">
        <v>137</v>
      </c>
      <c r="B85" s="15" t="s">
        <v>71</v>
      </c>
      <c r="C85" s="16">
        <v>10</v>
      </c>
      <c r="D85" s="16"/>
      <c r="E85" s="16">
        <f t="shared" si="9"/>
        <v>0</v>
      </c>
      <c r="F85" s="16"/>
      <c r="G85" s="16">
        <f t="shared" si="10"/>
        <v>0</v>
      </c>
      <c r="H85" s="16">
        <f t="shared" si="11"/>
        <v>0</v>
      </c>
      <c r="I85" s="16">
        <f t="shared" si="11"/>
        <v>0</v>
      </c>
      <c r="J85" s="3"/>
      <c r="K85" s="3"/>
    </row>
    <row r="86" spans="1:11" x14ac:dyDescent="0.25">
      <c r="A86" s="15" t="s">
        <v>138</v>
      </c>
      <c r="B86" s="15" t="s">
        <v>71</v>
      </c>
      <c r="C86" s="16">
        <v>2</v>
      </c>
      <c r="D86" s="16"/>
      <c r="E86" s="16">
        <f t="shared" si="9"/>
        <v>0</v>
      </c>
      <c r="F86" s="16"/>
      <c r="G86" s="16">
        <f t="shared" si="10"/>
        <v>0</v>
      </c>
      <c r="H86" s="16">
        <f t="shared" si="11"/>
        <v>0</v>
      </c>
      <c r="I86" s="16">
        <f t="shared" si="11"/>
        <v>0</v>
      </c>
      <c r="J86" s="3"/>
      <c r="K86" s="3"/>
    </row>
    <row r="87" spans="1:11" x14ac:dyDescent="0.25">
      <c r="A87" s="15" t="s">
        <v>139</v>
      </c>
      <c r="B87" s="15" t="s">
        <v>71</v>
      </c>
      <c r="C87" s="16">
        <v>12</v>
      </c>
      <c r="D87" s="16"/>
      <c r="E87" s="16">
        <f t="shared" si="9"/>
        <v>0</v>
      </c>
      <c r="F87" s="16"/>
      <c r="G87" s="16">
        <f t="shared" si="10"/>
        <v>0</v>
      </c>
      <c r="H87" s="16">
        <f t="shared" si="11"/>
        <v>0</v>
      </c>
      <c r="I87" s="16">
        <f t="shared" si="11"/>
        <v>0</v>
      </c>
      <c r="J87" s="3"/>
      <c r="K87" s="3"/>
    </row>
    <row r="88" spans="1:11" x14ac:dyDescent="0.25">
      <c r="A88" s="15" t="s">
        <v>140</v>
      </c>
      <c r="B88" s="15" t="s">
        <v>71</v>
      </c>
      <c r="C88" s="16">
        <v>40</v>
      </c>
      <c r="D88" s="16"/>
      <c r="E88" s="16">
        <f t="shared" si="9"/>
        <v>0</v>
      </c>
      <c r="F88" s="16"/>
      <c r="G88" s="16">
        <f t="shared" si="10"/>
        <v>0</v>
      </c>
      <c r="H88" s="16">
        <f t="shared" si="11"/>
        <v>0</v>
      </c>
      <c r="I88" s="16">
        <f t="shared" si="11"/>
        <v>0</v>
      </c>
      <c r="J88" s="3"/>
      <c r="K88" s="3"/>
    </row>
    <row r="89" spans="1:11" x14ac:dyDescent="0.25">
      <c r="A89" s="15" t="s">
        <v>141</v>
      </c>
      <c r="B89" s="15" t="s">
        <v>71</v>
      </c>
      <c r="C89" s="16">
        <v>10</v>
      </c>
      <c r="D89" s="16"/>
      <c r="E89" s="16">
        <f t="shared" si="9"/>
        <v>0</v>
      </c>
      <c r="F89" s="16"/>
      <c r="G89" s="16">
        <f t="shared" si="10"/>
        <v>0</v>
      </c>
      <c r="H89" s="16">
        <f t="shared" si="11"/>
        <v>0</v>
      </c>
      <c r="I89" s="16">
        <f t="shared" si="11"/>
        <v>0</v>
      </c>
      <c r="J89" s="3"/>
      <c r="K89" s="3"/>
    </row>
    <row r="90" spans="1:11" x14ac:dyDescent="0.25">
      <c r="A90" s="13" t="s">
        <v>102</v>
      </c>
      <c r="B90" s="13" t="s">
        <v>60</v>
      </c>
      <c r="C90" s="14"/>
      <c r="D90" s="14"/>
      <c r="E90" s="14"/>
      <c r="F90" s="14"/>
      <c r="G90" s="14"/>
      <c r="H90" s="14"/>
      <c r="I90" s="14"/>
      <c r="J90" s="3"/>
      <c r="K90" s="3"/>
    </row>
    <row r="91" spans="1:11" x14ac:dyDescent="0.25">
      <c r="A91" s="13" t="s">
        <v>142</v>
      </c>
      <c r="B91" s="13" t="s">
        <v>60</v>
      </c>
      <c r="C91" s="14"/>
      <c r="D91" s="14"/>
      <c r="E91" s="14"/>
      <c r="F91" s="14"/>
      <c r="G91" s="14"/>
      <c r="H91" s="14"/>
      <c r="I91" s="14"/>
      <c r="J91" s="3"/>
      <c r="K91" s="3"/>
    </row>
    <row r="92" spans="1:11" x14ac:dyDescent="0.25">
      <c r="A92" s="15" t="s">
        <v>143</v>
      </c>
      <c r="B92" s="15" t="s">
        <v>71</v>
      </c>
      <c r="C92" s="16">
        <v>40</v>
      </c>
      <c r="D92" s="16"/>
      <c r="E92" s="16">
        <f>C92*D92</f>
        <v>0</v>
      </c>
      <c r="F92" s="16"/>
      <c r="G92" s="16">
        <f>C92*F92</f>
        <v>0</v>
      </c>
      <c r="H92" s="16">
        <f t="shared" ref="H92:I95" si="12">D92+F92</f>
        <v>0</v>
      </c>
      <c r="I92" s="16">
        <f t="shared" si="12"/>
        <v>0</v>
      </c>
      <c r="J92" s="3"/>
      <c r="K92" s="3"/>
    </row>
    <row r="93" spans="1:11" x14ac:dyDescent="0.25">
      <c r="A93" s="15" t="s">
        <v>144</v>
      </c>
      <c r="B93" s="15" t="s">
        <v>71</v>
      </c>
      <c r="C93" s="16">
        <v>100</v>
      </c>
      <c r="D93" s="16"/>
      <c r="E93" s="16">
        <f>C93*D93</f>
        <v>0</v>
      </c>
      <c r="F93" s="16"/>
      <c r="G93" s="16">
        <f>C93*F93</f>
        <v>0</v>
      </c>
      <c r="H93" s="16">
        <f t="shared" si="12"/>
        <v>0</v>
      </c>
      <c r="I93" s="16">
        <f t="shared" si="12"/>
        <v>0</v>
      </c>
      <c r="J93" s="3"/>
      <c r="K93" s="3"/>
    </row>
    <row r="94" spans="1:11" x14ac:dyDescent="0.25">
      <c r="A94" s="15" t="s">
        <v>145</v>
      </c>
      <c r="B94" s="15" t="s">
        <v>71</v>
      </c>
      <c r="C94" s="16">
        <v>100</v>
      </c>
      <c r="D94" s="16"/>
      <c r="E94" s="16">
        <f>C94*D94</f>
        <v>0</v>
      </c>
      <c r="F94" s="16"/>
      <c r="G94" s="16">
        <f>C94*F94</f>
        <v>0</v>
      </c>
      <c r="H94" s="16">
        <f t="shared" si="12"/>
        <v>0</v>
      </c>
      <c r="I94" s="16">
        <f t="shared" si="12"/>
        <v>0</v>
      </c>
      <c r="J94" s="3"/>
      <c r="K94" s="3"/>
    </row>
    <row r="95" spans="1:11" x14ac:dyDescent="0.25">
      <c r="A95" s="15" t="s">
        <v>146</v>
      </c>
      <c r="B95" s="15" t="s">
        <v>71</v>
      </c>
      <c r="C95" s="16">
        <v>80</v>
      </c>
      <c r="D95" s="16"/>
      <c r="E95" s="16">
        <f>C95*D95</f>
        <v>0</v>
      </c>
      <c r="F95" s="16"/>
      <c r="G95" s="16">
        <f>C95*F95</f>
        <v>0</v>
      </c>
      <c r="H95" s="16">
        <f t="shared" si="12"/>
        <v>0</v>
      </c>
      <c r="I95" s="16">
        <f t="shared" si="12"/>
        <v>0</v>
      </c>
      <c r="J95" s="3"/>
      <c r="K95" s="3"/>
    </row>
    <row r="96" spans="1:11" x14ac:dyDescent="0.25">
      <c r="A96" s="13" t="s">
        <v>92</v>
      </c>
      <c r="B96" s="13" t="s">
        <v>60</v>
      </c>
      <c r="C96" s="14"/>
      <c r="D96" s="14"/>
      <c r="E96" s="14"/>
      <c r="F96" s="14"/>
      <c r="G96" s="14"/>
      <c r="H96" s="14"/>
      <c r="I96" s="14"/>
      <c r="J96" s="3"/>
      <c r="K96" s="3"/>
    </row>
    <row r="97" spans="1:11" x14ac:dyDescent="0.25">
      <c r="A97" s="13" t="s">
        <v>93</v>
      </c>
      <c r="B97" s="13" t="s">
        <v>60</v>
      </c>
      <c r="C97" s="14"/>
      <c r="D97" s="14"/>
      <c r="E97" s="14"/>
      <c r="F97" s="14"/>
      <c r="G97" s="14"/>
      <c r="H97" s="14"/>
      <c r="I97" s="14"/>
      <c r="J97" s="3"/>
      <c r="K97" s="3"/>
    </row>
    <row r="98" spans="1:11" x14ac:dyDescent="0.25">
      <c r="A98" s="15" t="s">
        <v>147</v>
      </c>
      <c r="B98" s="15" t="s">
        <v>71</v>
      </c>
      <c r="C98" s="16">
        <v>2</v>
      </c>
      <c r="D98" s="16"/>
      <c r="E98" s="16">
        <f>C98*D98</f>
        <v>0</v>
      </c>
      <c r="F98" s="16"/>
      <c r="G98" s="16">
        <f>C98*F98</f>
        <v>0</v>
      </c>
      <c r="H98" s="16">
        <f>D98+F98</f>
        <v>0</v>
      </c>
      <c r="I98" s="16">
        <f>E98+G98</f>
        <v>0</v>
      </c>
      <c r="J98" s="3"/>
      <c r="K98" s="3"/>
    </row>
    <row r="99" spans="1:11" x14ac:dyDescent="0.25">
      <c r="A99" s="15" t="s">
        <v>148</v>
      </c>
      <c r="B99" s="15" t="s">
        <v>71</v>
      </c>
      <c r="C99" s="16">
        <v>12</v>
      </c>
      <c r="D99" s="16"/>
      <c r="E99" s="16">
        <f>C99*D99</f>
        <v>0</v>
      </c>
      <c r="F99" s="16"/>
      <c r="G99" s="16">
        <f>C99*F99</f>
        <v>0</v>
      </c>
      <c r="H99" s="16">
        <f>D99+F99</f>
        <v>0</v>
      </c>
      <c r="I99" s="16">
        <f>E99+G99</f>
        <v>0</v>
      </c>
      <c r="J99" s="3"/>
      <c r="K99" s="3"/>
    </row>
    <row r="100" spans="1:11" x14ac:dyDescent="0.25">
      <c r="A100" s="13" t="s">
        <v>149</v>
      </c>
      <c r="B100" s="13" t="s">
        <v>60</v>
      </c>
      <c r="C100" s="14"/>
      <c r="D100" s="14"/>
      <c r="E100" s="14"/>
      <c r="F100" s="14"/>
      <c r="G100" s="14"/>
      <c r="H100" s="14"/>
      <c r="I100" s="14"/>
      <c r="J100" s="3"/>
      <c r="K100" s="3"/>
    </row>
    <row r="101" spans="1:11" x14ac:dyDescent="0.25">
      <c r="A101" s="13" t="s">
        <v>150</v>
      </c>
      <c r="B101" s="13" t="s">
        <v>60</v>
      </c>
      <c r="C101" s="14"/>
      <c r="D101" s="14"/>
      <c r="E101" s="14"/>
      <c r="F101" s="14"/>
      <c r="G101" s="14"/>
      <c r="H101" s="14"/>
      <c r="I101" s="14"/>
      <c r="J101" s="3"/>
      <c r="K101" s="3"/>
    </row>
    <row r="102" spans="1:11" x14ac:dyDescent="0.25">
      <c r="A102" s="15" t="s">
        <v>151</v>
      </c>
      <c r="B102" s="15" t="s">
        <v>89</v>
      </c>
      <c r="C102" s="16">
        <v>80</v>
      </c>
      <c r="D102" s="16"/>
      <c r="E102" s="16">
        <f t="shared" ref="E102:E107" si="13">C102*D102</f>
        <v>0</v>
      </c>
      <c r="F102" s="16"/>
      <c r="G102" s="16">
        <f t="shared" ref="G102:G107" si="14">C102*F102</f>
        <v>0</v>
      </c>
      <c r="H102" s="16">
        <f t="shared" ref="H102:I107" si="15">D102+F102</f>
        <v>0</v>
      </c>
      <c r="I102" s="16">
        <f t="shared" si="15"/>
        <v>0</v>
      </c>
      <c r="J102" s="3"/>
      <c r="K102" s="3"/>
    </row>
    <row r="103" spans="1:11" x14ac:dyDescent="0.25">
      <c r="A103" s="15" t="s">
        <v>152</v>
      </c>
      <c r="B103" s="15" t="s">
        <v>89</v>
      </c>
      <c r="C103" s="16">
        <v>50</v>
      </c>
      <c r="D103" s="16"/>
      <c r="E103" s="16">
        <f t="shared" si="13"/>
        <v>0</v>
      </c>
      <c r="F103" s="16"/>
      <c r="G103" s="16">
        <f t="shared" si="14"/>
        <v>0</v>
      </c>
      <c r="H103" s="16">
        <f t="shared" si="15"/>
        <v>0</v>
      </c>
      <c r="I103" s="16">
        <f t="shared" si="15"/>
        <v>0</v>
      </c>
      <c r="J103" s="3"/>
      <c r="K103" s="3"/>
    </row>
    <row r="104" spans="1:11" x14ac:dyDescent="0.25">
      <c r="A104" s="15" t="s">
        <v>153</v>
      </c>
      <c r="B104" s="15" t="s">
        <v>89</v>
      </c>
      <c r="C104" s="16">
        <v>30</v>
      </c>
      <c r="D104" s="16"/>
      <c r="E104" s="16">
        <f t="shared" si="13"/>
        <v>0</v>
      </c>
      <c r="F104" s="16"/>
      <c r="G104" s="16">
        <f t="shared" si="14"/>
        <v>0</v>
      </c>
      <c r="H104" s="16">
        <f t="shared" si="15"/>
        <v>0</v>
      </c>
      <c r="I104" s="16">
        <f t="shared" si="15"/>
        <v>0</v>
      </c>
      <c r="J104" s="3"/>
      <c r="K104" s="3"/>
    </row>
    <row r="105" spans="1:11" x14ac:dyDescent="0.25">
      <c r="A105" s="15" t="s">
        <v>154</v>
      </c>
      <c r="B105" s="15" t="s">
        <v>89</v>
      </c>
      <c r="C105" s="16">
        <v>80</v>
      </c>
      <c r="D105" s="16"/>
      <c r="E105" s="16">
        <f t="shared" si="13"/>
        <v>0</v>
      </c>
      <c r="F105" s="16"/>
      <c r="G105" s="16">
        <f t="shared" si="14"/>
        <v>0</v>
      </c>
      <c r="H105" s="16">
        <f t="shared" si="15"/>
        <v>0</v>
      </c>
      <c r="I105" s="16">
        <f t="shared" si="15"/>
        <v>0</v>
      </c>
      <c r="J105" s="3"/>
      <c r="K105" s="3"/>
    </row>
    <row r="106" spans="1:11" x14ac:dyDescent="0.25">
      <c r="A106" s="15" t="s">
        <v>155</v>
      </c>
      <c r="B106" s="15" t="s">
        <v>89</v>
      </c>
      <c r="C106" s="16">
        <v>60</v>
      </c>
      <c r="D106" s="16"/>
      <c r="E106" s="16">
        <f t="shared" si="13"/>
        <v>0</v>
      </c>
      <c r="F106" s="16"/>
      <c r="G106" s="16">
        <f t="shared" si="14"/>
        <v>0</v>
      </c>
      <c r="H106" s="16">
        <f t="shared" si="15"/>
        <v>0</v>
      </c>
      <c r="I106" s="16">
        <f t="shared" si="15"/>
        <v>0</v>
      </c>
      <c r="J106" s="3"/>
      <c r="K106" s="3"/>
    </row>
    <row r="107" spans="1:11" x14ac:dyDescent="0.25">
      <c r="A107" s="15" t="s">
        <v>156</v>
      </c>
      <c r="B107" s="15" t="s">
        <v>89</v>
      </c>
      <c r="C107" s="16">
        <v>40</v>
      </c>
      <c r="D107" s="16"/>
      <c r="E107" s="16">
        <f t="shared" si="13"/>
        <v>0</v>
      </c>
      <c r="F107" s="16"/>
      <c r="G107" s="16">
        <f t="shared" si="14"/>
        <v>0</v>
      </c>
      <c r="H107" s="16">
        <f t="shared" si="15"/>
        <v>0</v>
      </c>
      <c r="I107" s="16">
        <f t="shared" si="15"/>
        <v>0</v>
      </c>
      <c r="J107" s="3"/>
      <c r="K107" s="3"/>
    </row>
    <row r="108" spans="1:11" x14ac:dyDescent="0.25">
      <c r="A108" s="13" t="s">
        <v>157</v>
      </c>
      <c r="B108" s="13" t="s">
        <v>60</v>
      </c>
      <c r="C108" s="14"/>
      <c r="D108" s="14"/>
      <c r="E108" s="14"/>
      <c r="F108" s="14"/>
      <c r="G108" s="14"/>
      <c r="H108" s="14"/>
      <c r="I108" s="14"/>
      <c r="J108" s="3"/>
      <c r="K108" s="3"/>
    </row>
    <row r="109" spans="1:11" x14ac:dyDescent="0.25">
      <c r="A109" s="15" t="s">
        <v>158</v>
      </c>
      <c r="B109" s="15" t="s">
        <v>89</v>
      </c>
      <c r="C109" s="16">
        <v>180</v>
      </c>
      <c r="D109" s="16"/>
      <c r="E109" s="16">
        <f>C109*D109</f>
        <v>0</v>
      </c>
      <c r="F109" s="16"/>
      <c r="G109" s="16">
        <f>C109*F109</f>
        <v>0</v>
      </c>
      <c r="H109" s="16">
        <f>D109+F109</f>
        <v>0</v>
      </c>
      <c r="I109" s="16">
        <f>E109+G109</f>
        <v>0</v>
      </c>
      <c r="J109" s="3"/>
      <c r="K109" s="3"/>
    </row>
    <row r="110" spans="1:11" x14ac:dyDescent="0.25">
      <c r="A110" s="13" t="s">
        <v>159</v>
      </c>
      <c r="B110" s="13" t="s">
        <v>60</v>
      </c>
      <c r="C110" s="14"/>
      <c r="D110" s="14"/>
      <c r="E110" s="14"/>
      <c r="F110" s="14"/>
      <c r="G110" s="14"/>
      <c r="H110" s="14"/>
      <c r="I110" s="14"/>
      <c r="J110" s="3"/>
      <c r="K110" s="3"/>
    </row>
    <row r="111" spans="1:11" x14ac:dyDescent="0.25">
      <c r="A111" s="15" t="s">
        <v>160</v>
      </c>
      <c r="B111" s="15" t="s">
        <v>161</v>
      </c>
      <c r="C111" s="16">
        <v>15</v>
      </c>
      <c r="D111" s="16"/>
      <c r="E111" s="16">
        <f>C111*D111</f>
        <v>0</v>
      </c>
      <c r="F111" s="16"/>
      <c r="G111" s="16">
        <f>C111*F111</f>
        <v>0</v>
      </c>
      <c r="H111" s="16">
        <f>D111+F111</f>
        <v>0</v>
      </c>
      <c r="I111" s="16">
        <f>E111+G111</f>
        <v>0</v>
      </c>
      <c r="J111" s="3"/>
      <c r="K111" s="3"/>
    </row>
    <row r="112" spans="1:11" x14ac:dyDescent="0.25">
      <c r="A112" s="13" t="s">
        <v>162</v>
      </c>
      <c r="B112" s="13" t="s">
        <v>60</v>
      </c>
      <c r="C112" s="14"/>
      <c r="D112" s="14"/>
      <c r="E112" s="14"/>
      <c r="F112" s="14"/>
      <c r="G112" s="14"/>
      <c r="H112" s="14"/>
      <c r="I112" s="14"/>
      <c r="J112" s="3"/>
      <c r="K112" s="3"/>
    </row>
    <row r="113" spans="1:11" x14ac:dyDescent="0.25">
      <c r="A113" s="13" t="s">
        <v>163</v>
      </c>
      <c r="B113" s="13" t="s">
        <v>60</v>
      </c>
      <c r="C113" s="14"/>
      <c r="D113" s="14"/>
      <c r="E113" s="14"/>
      <c r="F113" s="14"/>
      <c r="G113" s="14"/>
      <c r="H113" s="14"/>
      <c r="I113" s="14"/>
      <c r="J113" s="3"/>
      <c r="K113" s="3"/>
    </row>
    <row r="114" spans="1:11" x14ac:dyDescent="0.25">
      <c r="A114" s="15" t="s">
        <v>164</v>
      </c>
      <c r="B114" s="15" t="s">
        <v>161</v>
      </c>
      <c r="C114" s="16">
        <v>20</v>
      </c>
      <c r="D114" s="16"/>
      <c r="E114" s="16">
        <f>C114*D114</f>
        <v>0</v>
      </c>
      <c r="F114" s="16"/>
      <c r="G114" s="16">
        <f>C114*F114</f>
        <v>0</v>
      </c>
      <c r="H114" s="16">
        <f>D114+F114</f>
        <v>0</v>
      </c>
      <c r="I114" s="16">
        <f>E114+G114</f>
        <v>0</v>
      </c>
      <c r="J114" s="3"/>
      <c r="K114" s="3"/>
    </row>
    <row r="115" spans="1:11" x14ac:dyDescent="0.25">
      <c r="A115" s="15" t="s">
        <v>165</v>
      </c>
      <c r="B115" s="15" t="s">
        <v>166</v>
      </c>
      <c r="C115" s="16">
        <v>40</v>
      </c>
      <c r="D115" s="16"/>
      <c r="E115" s="16">
        <f>C115*D115</f>
        <v>0</v>
      </c>
      <c r="F115" s="16"/>
      <c r="G115" s="16">
        <f>C115*F115</f>
        <v>0</v>
      </c>
      <c r="H115" s="16">
        <f>D115+F115</f>
        <v>0</v>
      </c>
      <c r="I115" s="16">
        <f>E115+G115</f>
        <v>0</v>
      </c>
      <c r="J115" s="3"/>
      <c r="K115" s="3"/>
    </row>
    <row r="116" spans="1:11" x14ac:dyDescent="0.25">
      <c r="A116" s="13" t="s">
        <v>167</v>
      </c>
      <c r="B116" s="13" t="s">
        <v>60</v>
      </c>
      <c r="C116" s="14"/>
      <c r="D116" s="14"/>
      <c r="E116" s="14"/>
      <c r="F116" s="14"/>
      <c r="G116" s="14"/>
      <c r="H116" s="14"/>
      <c r="I116" s="14"/>
      <c r="J116" s="3"/>
      <c r="K116" s="3"/>
    </row>
    <row r="117" spans="1:11" x14ac:dyDescent="0.25">
      <c r="A117" s="15" t="s">
        <v>168</v>
      </c>
      <c r="B117" s="15" t="s">
        <v>89</v>
      </c>
      <c r="C117" s="16">
        <v>15</v>
      </c>
      <c r="D117" s="16"/>
      <c r="E117" s="16">
        <f>C117*D117</f>
        <v>0</v>
      </c>
      <c r="F117" s="16"/>
      <c r="G117" s="16">
        <f>C117*F117</f>
        <v>0</v>
      </c>
      <c r="H117" s="16">
        <f t="shared" ref="H117:I119" si="16">D117+F117</f>
        <v>0</v>
      </c>
      <c r="I117" s="16">
        <f t="shared" si="16"/>
        <v>0</v>
      </c>
      <c r="J117" s="3"/>
      <c r="K117" s="3"/>
    </row>
    <row r="118" spans="1:11" x14ac:dyDescent="0.25">
      <c r="A118" s="15" t="s">
        <v>169</v>
      </c>
      <c r="B118" s="15" t="s">
        <v>89</v>
      </c>
      <c r="C118" s="16">
        <v>10</v>
      </c>
      <c r="D118" s="16"/>
      <c r="E118" s="16">
        <f>C118*D118</f>
        <v>0</v>
      </c>
      <c r="F118" s="16"/>
      <c r="G118" s="16">
        <f>C118*F118</f>
        <v>0</v>
      </c>
      <c r="H118" s="16">
        <f t="shared" si="16"/>
        <v>0</v>
      </c>
      <c r="I118" s="16">
        <f t="shared" si="16"/>
        <v>0</v>
      </c>
      <c r="J118" s="3"/>
      <c r="K118" s="3"/>
    </row>
    <row r="119" spans="1:11" x14ac:dyDescent="0.25">
      <c r="A119" s="15" t="s">
        <v>170</v>
      </c>
      <c r="B119" s="15" t="s">
        <v>89</v>
      </c>
      <c r="C119" s="16">
        <v>10</v>
      </c>
      <c r="D119" s="16"/>
      <c r="E119" s="16">
        <f>C119*D119</f>
        <v>0</v>
      </c>
      <c r="F119" s="16"/>
      <c r="G119" s="16">
        <f>C119*F119</f>
        <v>0</v>
      </c>
      <c r="H119" s="16">
        <f t="shared" si="16"/>
        <v>0</v>
      </c>
      <c r="I119" s="16">
        <f t="shared" si="16"/>
        <v>0</v>
      </c>
      <c r="J119" s="3"/>
      <c r="K119" s="3"/>
    </row>
    <row r="120" spans="1:11" x14ac:dyDescent="0.25">
      <c r="A120" s="13" t="s">
        <v>171</v>
      </c>
      <c r="B120" s="13" t="s">
        <v>60</v>
      </c>
      <c r="C120" s="14"/>
      <c r="D120" s="14"/>
      <c r="E120" s="14"/>
      <c r="F120" s="14"/>
      <c r="G120" s="14"/>
      <c r="H120" s="14"/>
      <c r="I120" s="14"/>
      <c r="J120" s="3"/>
      <c r="K120" s="3"/>
    </row>
    <row r="121" spans="1:11" x14ac:dyDescent="0.25">
      <c r="A121" s="15" t="s">
        <v>172</v>
      </c>
      <c r="B121" s="15" t="s">
        <v>89</v>
      </c>
      <c r="C121" s="16">
        <v>560</v>
      </c>
      <c r="D121" s="16"/>
      <c r="E121" s="16">
        <f>C121*D121</f>
        <v>0</v>
      </c>
      <c r="F121" s="16"/>
      <c r="G121" s="16">
        <f>C121*F121</f>
        <v>0</v>
      </c>
      <c r="H121" s="16">
        <f>D121+F121</f>
        <v>0</v>
      </c>
      <c r="I121" s="16">
        <f>E121+G121</f>
        <v>0</v>
      </c>
      <c r="J121" s="3"/>
      <c r="K121" s="3"/>
    </row>
    <row r="122" spans="1:11" x14ac:dyDescent="0.25">
      <c r="A122" s="15" t="s">
        <v>173</v>
      </c>
      <c r="B122" s="15" t="s">
        <v>89</v>
      </c>
      <c r="C122" s="16">
        <v>165</v>
      </c>
      <c r="D122" s="16"/>
      <c r="E122" s="16">
        <f>C122*D122</f>
        <v>0</v>
      </c>
      <c r="F122" s="16"/>
      <c r="G122" s="16">
        <f>C122*F122</f>
        <v>0</v>
      </c>
      <c r="H122" s="16">
        <f>D122+F122</f>
        <v>0</v>
      </c>
      <c r="I122" s="16">
        <f>E122+G122</f>
        <v>0</v>
      </c>
      <c r="J122" s="3"/>
      <c r="K122" s="3"/>
    </row>
    <row r="123" spans="1:11" x14ac:dyDescent="0.25">
      <c r="A123" s="13" t="s">
        <v>174</v>
      </c>
      <c r="B123" s="13" t="s">
        <v>60</v>
      </c>
      <c r="C123" s="14"/>
      <c r="D123" s="14"/>
      <c r="E123" s="14"/>
      <c r="F123" s="14"/>
      <c r="G123" s="14"/>
      <c r="H123" s="14"/>
      <c r="I123" s="14"/>
      <c r="J123" s="3"/>
      <c r="K123" s="3"/>
    </row>
    <row r="124" spans="1:11" x14ac:dyDescent="0.25">
      <c r="A124" s="15" t="s">
        <v>175</v>
      </c>
      <c r="B124" s="15" t="s">
        <v>89</v>
      </c>
      <c r="C124" s="16">
        <v>20</v>
      </c>
      <c r="D124" s="16"/>
      <c r="E124" s="16">
        <f>C124*D124</f>
        <v>0</v>
      </c>
      <c r="F124" s="16"/>
      <c r="G124" s="16">
        <f>C124*F124</f>
        <v>0</v>
      </c>
      <c r="H124" s="16">
        <f>D124+F124</f>
        <v>0</v>
      </c>
      <c r="I124" s="16">
        <f>E124+G124</f>
        <v>0</v>
      </c>
      <c r="J124" s="3"/>
      <c r="K124" s="3"/>
    </row>
    <row r="125" spans="1:11" x14ac:dyDescent="0.25">
      <c r="A125" s="15" t="s">
        <v>176</v>
      </c>
      <c r="B125" s="15" t="s">
        <v>89</v>
      </c>
      <c r="C125" s="16">
        <v>20</v>
      </c>
      <c r="D125" s="16"/>
      <c r="E125" s="16">
        <f>C125*D125</f>
        <v>0</v>
      </c>
      <c r="F125" s="16"/>
      <c r="G125" s="16">
        <f>C125*F125</f>
        <v>0</v>
      </c>
      <c r="H125" s="16">
        <f>D125+F125</f>
        <v>0</v>
      </c>
      <c r="I125" s="16">
        <f>E125+G125</f>
        <v>0</v>
      </c>
      <c r="J125" s="3"/>
      <c r="K125" s="3"/>
    </row>
    <row r="126" spans="1:11" x14ac:dyDescent="0.25">
      <c r="A126" s="13" t="s">
        <v>177</v>
      </c>
      <c r="B126" s="13" t="s">
        <v>60</v>
      </c>
      <c r="C126" s="14"/>
      <c r="D126" s="14"/>
      <c r="E126" s="14"/>
      <c r="F126" s="14"/>
      <c r="G126" s="14"/>
      <c r="H126" s="14"/>
      <c r="I126" s="14"/>
      <c r="J126" s="3"/>
      <c r="K126" s="3"/>
    </row>
    <row r="127" spans="1:11" x14ac:dyDescent="0.25">
      <c r="A127" s="15" t="s">
        <v>85</v>
      </c>
      <c r="B127" s="15" t="s">
        <v>71</v>
      </c>
      <c r="C127" s="16">
        <v>150</v>
      </c>
      <c r="D127" s="16"/>
      <c r="E127" s="16">
        <f>C127*D127</f>
        <v>0</v>
      </c>
      <c r="F127" s="16"/>
      <c r="G127" s="16">
        <f>C127*F127</f>
        <v>0</v>
      </c>
      <c r="H127" s="16">
        <f>D127+F127</f>
        <v>0</v>
      </c>
      <c r="I127" s="16">
        <f>E127+G127</f>
        <v>0</v>
      </c>
      <c r="J127" s="3"/>
      <c r="K127" s="3"/>
    </row>
    <row r="128" spans="1:11" x14ac:dyDescent="0.25">
      <c r="A128" s="15" t="s">
        <v>178</v>
      </c>
      <c r="B128" s="15" t="s">
        <v>71</v>
      </c>
      <c r="C128" s="16">
        <v>1</v>
      </c>
      <c r="D128" s="16"/>
      <c r="E128" s="16">
        <f>C128*D128</f>
        <v>0</v>
      </c>
      <c r="F128" s="16"/>
      <c r="G128" s="16">
        <f>C128*F128</f>
        <v>0</v>
      </c>
      <c r="H128" s="16">
        <f>D128+F128</f>
        <v>0</v>
      </c>
      <c r="I128" s="16">
        <f>E128+G128</f>
        <v>0</v>
      </c>
      <c r="J128" s="3"/>
      <c r="K128" s="3"/>
    </row>
    <row r="129" spans="1:11" x14ac:dyDescent="0.25">
      <c r="A129" s="13" t="s">
        <v>179</v>
      </c>
      <c r="B129" s="13" t="s">
        <v>60</v>
      </c>
      <c r="C129" s="14"/>
      <c r="D129" s="14"/>
      <c r="E129" s="14"/>
      <c r="F129" s="14"/>
      <c r="G129" s="14"/>
      <c r="H129" s="14"/>
      <c r="I129" s="14"/>
      <c r="J129" s="3"/>
      <c r="K129" s="3"/>
    </row>
    <row r="130" spans="1:11" x14ac:dyDescent="0.25">
      <c r="A130" s="15" t="s">
        <v>180</v>
      </c>
      <c r="B130" s="15" t="s">
        <v>64</v>
      </c>
      <c r="C130" s="16">
        <v>4</v>
      </c>
      <c r="D130" s="16"/>
      <c r="E130" s="16">
        <f>C130*D130</f>
        <v>0</v>
      </c>
      <c r="F130" s="16"/>
      <c r="G130" s="16">
        <f>C130*F130</f>
        <v>0</v>
      </c>
      <c r="H130" s="16">
        <f>D130+F130</f>
        <v>0</v>
      </c>
      <c r="I130" s="16">
        <f>E130+G130</f>
        <v>0</v>
      </c>
      <c r="J130" s="3"/>
      <c r="K130" s="3"/>
    </row>
    <row r="131" spans="1:11" x14ac:dyDescent="0.25">
      <c r="A131" s="13" t="s">
        <v>181</v>
      </c>
      <c r="B131" s="13" t="s">
        <v>60</v>
      </c>
      <c r="C131" s="14"/>
      <c r="D131" s="14"/>
      <c r="E131" s="14"/>
      <c r="F131" s="14"/>
      <c r="G131" s="14"/>
      <c r="H131" s="14"/>
      <c r="I131" s="14"/>
      <c r="J131" s="3"/>
      <c r="K131" s="3"/>
    </row>
    <row r="132" spans="1:11" x14ac:dyDescent="0.25">
      <c r="A132" s="15" t="s">
        <v>182</v>
      </c>
      <c r="B132" s="15" t="s">
        <v>71</v>
      </c>
      <c r="C132" s="16">
        <v>1</v>
      </c>
      <c r="D132" s="16"/>
      <c r="E132" s="16">
        <f>C132*D132</f>
        <v>0</v>
      </c>
      <c r="F132" s="16"/>
      <c r="G132" s="16">
        <f>C132*F132</f>
        <v>0</v>
      </c>
      <c r="H132" s="16">
        <f>D132+F132</f>
        <v>0</v>
      </c>
      <c r="I132" s="16">
        <f>E132+G132</f>
        <v>0</v>
      </c>
      <c r="J132" s="3"/>
      <c r="K132" s="3"/>
    </row>
    <row r="133" spans="1:11" x14ac:dyDescent="0.25">
      <c r="A133" s="13" t="s">
        <v>62</v>
      </c>
      <c r="B133" s="13" t="s">
        <v>60</v>
      </c>
      <c r="C133" s="14"/>
      <c r="D133" s="14"/>
      <c r="E133" s="14"/>
      <c r="F133" s="14"/>
      <c r="G133" s="14"/>
      <c r="H133" s="14"/>
      <c r="I133" s="14"/>
      <c r="J133" s="3"/>
      <c r="K133" s="3"/>
    </row>
    <row r="134" spans="1:11" x14ac:dyDescent="0.25">
      <c r="A134" s="15" t="s">
        <v>183</v>
      </c>
      <c r="B134" s="15" t="s">
        <v>64</v>
      </c>
      <c r="C134" s="16">
        <v>4</v>
      </c>
      <c r="D134" s="16"/>
      <c r="E134" s="16">
        <f>C134*D134</f>
        <v>0</v>
      </c>
      <c r="F134" s="16"/>
      <c r="G134" s="16">
        <f>C134*F134</f>
        <v>0</v>
      </c>
      <c r="H134" s="16">
        <f t="shared" ref="H134:I136" si="17">D134+F134</f>
        <v>0</v>
      </c>
      <c r="I134" s="16">
        <f t="shared" si="17"/>
        <v>0</v>
      </c>
      <c r="J134" s="3"/>
      <c r="K134" s="3"/>
    </row>
    <row r="135" spans="1:11" x14ac:dyDescent="0.25">
      <c r="A135" s="15" t="s">
        <v>184</v>
      </c>
      <c r="B135" s="15" t="s">
        <v>64</v>
      </c>
      <c r="C135" s="16">
        <v>2</v>
      </c>
      <c r="D135" s="16"/>
      <c r="E135" s="16">
        <f>C135*D135</f>
        <v>0</v>
      </c>
      <c r="F135" s="16"/>
      <c r="G135" s="16">
        <f>C135*F135</f>
        <v>0</v>
      </c>
      <c r="H135" s="16">
        <f t="shared" si="17"/>
        <v>0</v>
      </c>
      <c r="I135" s="16">
        <f t="shared" si="17"/>
        <v>0</v>
      </c>
      <c r="J135" s="3"/>
      <c r="K135" s="3"/>
    </row>
    <row r="136" spans="1:11" x14ac:dyDescent="0.25">
      <c r="A136" s="15" t="s">
        <v>185</v>
      </c>
      <c r="B136" s="15" t="s">
        <v>64</v>
      </c>
      <c r="C136" s="16">
        <v>4</v>
      </c>
      <c r="D136" s="16"/>
      <c r="E136" s="16">
        <f>C136*D136</f>
        <v>0</v>
      </c>
      <c r="F136" s="16"/>
      <c r="G136" s="16">
        <f>C136*F136</f>
        <v>0</v>
      </c>
      <c r="H136" s="16">
        <f t="shared" si="17"/>
        <v>0</v>
      </c>
      <c r="I136" s="16">
        <f t="shared" si="17"/>
        <v>0</v>
      </c>
      <c r="J136" s="3"/>
      <c r="K136" s="3"/>
    </row>
    <row r="137" spans="1:11" x14ac:dyDescent="0.25">
      <c r="A137" s="13" t="s">
        <v>186</v>
      </c>
      <c r="B137" s="13" t="s">
        <v>60</v>
      </c>
      <c r="C137" s="14"/>
      <c r="D137" s="14"/>
      <c r="E137" s="14"/>
      <c r="F137" s="14"/>
      <c r="G137" s="14"/>
      <c r="H137" s="14"/>
      <c r="I137" s="14"/>
      <c r="J137" s="3"/>
      <c r="K137" s="3"/>
    </row>
    <row r="138" spans="1:11" x14ac:dyDescent="0.25">
      <c r="A138" s="15" t="s">
        <v>187</v>
      </c>
      <c r="B138" s="15" t="s">
        <v>64</v>
      </c>
      <c r="C138" s="16">
        <v>4</v>
      </c>
      <c r="D138" s="16"/>
      <c r="E138" s="16">
        <f>C138*D138</f>
        <v>0</v>
      </c>
      <c r="F138" s="16"/>
      <c r="G138" s="16">
        <f>C138*F138</f>
        <v>0</v>
      </c>
      <c r="H138" s="16">
        <f>D138+F138</f>
        <v>0</v>
      </c>
      <c r="I138" s="16">
        <f>E138+G138</f>
        <v>0</v>
      </c>
      <c r="J138" s="3"/>
      <c r="K138" s="3"/>
    </row>
    <row r="139" spans="1:11" x14ac:dyDescent="0.25">
      <c r="A139" s="13" t="s">
        <v>188</v>
      </c>
      <c r="B139" s="13" t="s">
        <v>60</v>
      </c>
      <c r="C139" s="14"/>
      <c r="D139" s="14"/>
      <c r="E139" s="14"/>
      <c r="F139" s="14"/>
      <c r="G139" s="14"/>
      <c r="H139" s="14"/>
      <c r="I139" s="14"/>
      <c r="J139" s="3"/>
      <c r="K139" s="3"/>
    </row>
    <row r="140" spans="1:11" x14ac:dyDescent="0.25">
      <c r="A140" s="13" t="s">
        <v>189</v>
      </c>
      <c r="B140" s="13" t="s">
        <v>60</v>
      </c>
      <c r="C140" s="14"/>
      <c r="D140" s="14"/>
      <c r="E140" s="14"/>
      <c r="F140" s="14"/>
      <c r="G140" s="14"/>
      <c r="H140" s="14"/>
      <c r="I140" s="14"/>
      <c r="J140" s="3"/>
      <c r="K140" s="3"/>
    </row>
    <row r="141" spans="1:11" x14ac:dyDescent="0.25">
      <c r="A141" s="15" t="s">
        <v>190</v>
      </c>
      <c r="B141" s="15" t="s">
        <v>64</v>
      </c>
      <c r="C141" s="16">
        <v>4</v>
      </c>
      <c r="D141" s="16"/>
      <c r="E141" s="16">
        <f>C141*D141</f>
        <v>0</v>
      </c>
      <c r="F141" s="16"/>
      <c r="G141" s="16">
        <f>C141*F141</f>
        <v>0</v>
      </c>
      <c r="H141" s="16">
        <f>D141+F141</f>
        <v>0</v>
      </c>
      <c r="I141" s="16">
        <f>E141+G141</f>
        <v>0</v>
      </c>
      <c r="J141" s="3"/>
      <c r="K141" s="3"/>
    </row>
    <row r="142" spans="1:11" x14ac:dyDescent="0.25">
      <c r="A142" s="13" t="s">
        <v>191</v>
      </c>
      <c r="B142" s="13" t="s">
        <v>60</v>
      </c>
      <c r="C142" s="14"/>
      <c r="D142" s="14"/>
      <c r="E142" s="14"/>
      <c r="F142" s="14"/>
      <c r="G142" s="14"/>
      <c r="H142" s="14"/>
      <c r="I142" s="14"/>
      <c r="J142" s="3"/>
      <c r="K142" s="3"/>
    </row>
    <row r="143" spans="1:11" x14ac:dyDescent="0.25">
      <c r="A143" s="15" t="s">
        <v>60</v>
      </c>
      <c r="B143" s="15" t="s">
        <v>161</v>
      </c>
      <c r="C143" s="16">
        <v>200</v>
      </c>
      <c r="D143" s="16"/>
      <c r="E143" s="16">
        <f>C143*D143</f>
        <v>0</v>
      </c>
      <c r="F143" s="16"/>
      <c r="G143" s="16">
        <f>C143*F143</f>
        <v>0</v>
      </c>
      <c r="H143" s="16">
        <f>D143+F143</f>
        <v>0</v>
      </c>
      <c r="I143" s="16">
        <f>E143+G143</f>
        <v>0</v>
      </c>
      <c r="J143" s="3"/>
      <c r="K143" s="3"/>
    </row>
    <row r="144" spans="1:11" x14ac:dyDescent="0.25">
      <c r="A144" s="15" t="s">
        <v>192</v>
      </c>
      <c r="B144" s="15" t="s">
        <v>68</v>
      </c>
      <c r="C144" s="16">
        <v>10</v>
      </c>
      <c r="D144" s="16"/>
      <c r="E144" s="16">
        <f>C144*D144</f>
        <v>0</v>
      </c>
      <c r="F144" s="16"/>
      <c r="G144" s="16">
        <f>C144*F144</f>
        <v>0</v>
      </c>
      <c r="H144" s="16">
        <f>D144+F144</f>
        <v>0</v>
      </c>
      <c r="I144" s="16">
        <f>E144+G144</f>
        <v>0</v>
      </c>
      <c r="J144" s="3"/>
      <c r="K144" s="3"/>
    </row>
    <row r="145" spans="1:11" x14ac:dyDescent="0.25">
      <c r="A145" s="5" t="s">
        <v>193</v>
      </c>
      <c r="B145" s="5" t="s">
        <v>60</v>
      </c>
      <c r="C145" s="12"/>
      <c r="D145" s="12"/>
      <c r="E145" s="12">
        <f>SUM(E68:E144)</f>
        <v>0</v>
      </c>
      <c r="F145" s="12"/>
      <c r="G145" s="12">
        <f>SUM(G68:G144)</f>
        <v>0</v>
      </c>
      <c r="H145" s="12"/>
      <c r="I145" s="12">
        <f>SUM(I68:I144)</f>
        <v>0</v>
      </c>
      <c r="J145" s="3"/>
      <c r="K145" s="3"/>
    </row>
    <row r="146" spans="1:11" x14ac:dyDescent="0.25">
      <c r="A146" s="15" t="s">
        <v>194</v>
      </c>
      <c r="B146" s="15" t="s">
        <v>60</v>
      </c>
      <c r="C146" s="16"/>
      <c r="D146" s="16"/>
      <c r="E146" s="16">
        <f>L2+Parametry!B32/100*E114+Parametry!B32/100*E117+Parametry!B32/100*E118+Parametry!B32/100*E119+Parametry!B32/100*E121+Parametry!B32/100*E122+Parametry!B32/100*E124+Parametry!B32/100*E125+Parametry!B32/100*E127+Parametry!B32/100*E130+Parametry!B32/100*E132+Parametry!B32/100*E134+Parametry!B32/100*E135+Parametry!B32/100*E136+Parametry!B32/100*E138+Parametry!B32/100*E141+Parametry!B32/100*E143</f>
        <v>0</v>
      </c>
      <c r="F146" s="16"/>
      <c r="G146" s="16"/>
      <c r="H146" s="16">
        <f>D146+F146</f>
        <v>0</v>
      </c>
      <c r="I146" s="16">
        <f>E146+G146</f>
        <v>0</v>
      </c>
      <c r="J146" s="3"/>
      <c r="K146" s="3"/>
    </row>
    <row r="147" spans="1:11" x14ac:dyDescent="0.25">
      <c r="A147" s="4" t="s">
        <v>195</v>
      </c>
      <c r="B147" s="4" t="s">
        <v>60</v>
      </c>
      <c r="C147" s="11"/>
      <c r="D147" s="11"/>
      <c r="E147" s="11">
        <f>SUM(E3:E37,E40:E65,E68:E144,E146:E146)</f>
        <v>0</v>
      </c>
      <c r="F147" s="11"/>
      <c r="G147" s="11">
        <f>SUM(G3:G37,G40:G65,G68:G144,G146:G146)</f>
        <v>0</v>
      </c>
      <c r="H147" s="11"/>
      <c r="I147" s="11">
        <f>SUM(I3:I37,I40:I65,I68:I144,I146:I146)</f>
        <v>0</v>
      </c>
      <c r="J147" s="3"/>
      <c r="K147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52D5B-62C4-48B7-9A4C-1394F90F2897}">
  <dimension ref="A1:D32"/>
  <sheetViews>
    <sheetView workbookViewId="0"/>
  </sheetViews>
  <sheetFormatPr defaultRowHeight="15" x14ac:dyDescent="0.25"/>
  <cols>
    <col min="1" max="1" width="25.5703125" style="1" bestFit="1" customWidth="1"/>
    <col min="2" max="2" width="55.42578125" style="1" bestFit="1" customWidth="1"/>
    <col min="4" max="4" width="0" style="8" hidden="1" customWidth="1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" t="s">
        <v>2</v>
      </c>
      <c r="B2" s="4" t="s">
        <v>3</v>
      </c>
      <c r="C2" s="3"/>
    </row>
    <row r="3" spans="1:3" x14ac:dyDescent="0.25">
      <c r="A3" s="2" t="s">
        <v>4</v>
      </c>
      <c r="B3" s="5" t="s">
        <v>5</v>
      </c>
      <c r="C3" s="3"/>
    </row>
    <row r="4" spans="1:3" x14ac:dyDescent="0.25">
      <c r="A4" s="2" t="s">
        <v>6</v>
      </c>
      <c r="B4" s="5" t="s">
        <v>7</v>
      </c>
      <c r="C4" s="3"/>
    </row>
    <row r="5" spans="1:3" x14ac:dyDescent="0.25">
      <c r="A5" s="2" t="s">
        <v>8</v>
      </c>
      <c r="B5" s="5" t="s">
        <v>9</v>
      </c>
      <c r="C5" s="3"/>
    </row>
    <row r="6" spans="1:3" x14ac:dyDescent="0.25">
      <c r="A6" s="2" t="s">
        <v>10</v>
      </c>
      <c r="B6" s="5" t="s">
        <v>11</v>
      </c>
      <c r="C6" s="3"/>
    </row>
    <row r="7" spans="1:3" x14ac:dyDescent="0.25">
      <c r="A7" s="2" t="s">
        <v>12</v>
      </c>
      <c r="B7" s="5" t="s">
        <v>13</v>
      </c>
      <c r="C7" s="3"/>
    </row>
    <row r="8" spans="1:3" x14ac:dyDescent="0.25">
      <c r="A8" s="2" t="s">
        <v>14</v>
      </c>
      <c r="B8" s="5" t="s">
        <v>15</v>
      </c>
      <c r="C8" s="3"/>
    </row>
    <row r="9" spans="1:3" x14ac:dyDescent="0.25">
      <c r="A9" s="2" t="s">
        <v>16</v>
      </c>
      <c r="B9" s="5" t="s">
        <v>17</v>
      </c>
      <c r="C9" s="3"/>
    </row>
    <row r="10" spans="1:3" x14ac:dyDescent="0.25">
      <c r="A10" s="2" t="s">
        <v>18</v>
      </c>
      <c r="B10" s="5" t="s">
        <v>17</v>
      </c>
      <c r="C10" s="3"/>
    </row>
    <row r="11" spans="1:3" x14ac:dyDescent="0.25">
      <c r="A11" s="2" t="s">
        <v>19</v>
      </c>
      <c r="B11" s="5" t="s">
        <v>20</v>
      </c>
      <c r="C11" s="3"/>
    </row>
    <row r="12" spans="1:3" x14ac:dyDescent="0.25">
      <c r="A12" s="2" t="s">
        <v>21</v>
      </c>
      <c r="B12" s="5" t="s">
        <v>22</v>
      </c>
      <c r="C12" s="3"/>
    </row>
    <row r="13" spans="1:3" x14ac:dyDescent="0.25">
      <c r="A13" s="2" t="s">
        <v>23</v>
      </c>
      <c r="B13" s="5" t="s">
        <v>24</v>
      </c>
      <c r="C13" s="3"/>
    </row>
    <row r="14" spans="1:3" x14ac:dyDescent="0.25">
      <c r="A14" s="2" t="s">
        <v>25</v>
      </c>
      <c r="B14" s="5" t="s">
        <v>26</v>
      </c>
      <c r="C14" s="3"/>
    </row>
    <row r="15" spans="1:3" x14ac:dyDescent="0.25">
      <c r="A15" s="2" t="s">
        <v>27</v>
      </c>
      <c r="B15" s="6" t="s">
        <v>28</v>
      </c>
      <c r="C15" s="3"/>
    </row>
    <row r="16" spans="1:3" x14ac:dyDescent="0.25">
      <c r="A16" s="2" t="s">
        <v>29</v>
      </c>
      <c r="B16" s="6" t="s">
        <v>28</v>
      </c>
      <c r="C16" s="3"/>
    </row>
    <row r="17" spans="1:3" x14ac:dyDescent="0.25">
      <c r="A17" s="2" t="s">
        <v>30</v>
      </c>
      <c r="B17" s="6" t="s">
        <v>28</v>
      </c>
      <c r="C17" s="3"/>
    </row>
    <row r="18" spans="1:3" x14ac:dyDescent="0.25">
      <c r="A18" s="2" t="s">
        <v>31</v>
      </c>
      <c r="B18" s="6" t="s">
        <v>28</v>
      </c>
      <c r="C18" s="3"/>
    </row>
    <row r="19" spans="1:3" x14ac:dyDescent="0.25">
      <c r="A19" s="2" t="s">
        <v>32</v>
      </c>
      <c r="B19" s="6" t="s">
        <v>28</v>
      </c>
      <c r="C19" s="3"/>
    </row>
    <row r="20" spans="1:3" x14ac:dyDescent="0.25">
      <c r="A20" s="2" t="s">
        <v>33</v>
      </c>
      <c r="B20" s="6" t="s">
        <v>28</v>
      </c>
      <c r="C20" s="3"/>
    </row>
    <row r="21" spans="1:3" x14ac:dyDescent="0.25">
      <c r="A21" s="2" t="s">
        <v>34</v>
      </c>
      <c r="B21" s="6" t="s">
        <v>28</v>
      </c>
      <c r="C21" s="3"/>
    </row>
    <row r="22" spans="1:3" x14ac:dyDescent="0.25">
      <c r="A22" s="2" t="s">
        <v>35</v>
      </c>
      <c r="B22" s="6" t="s">
        <v>36</v>
      </c>
      <c r="C22" s="3"/>
    </row>
    <row r="23" spans="1:3" x14ac:dyDescent="0.25">
      <c r="A23" s="2" t="s">
        <v>37</v>
      </c>
      <c r="B23" s="6" t="s">
        <v>28</v>
      </c>
      <c r="C23" s="3"/>
    </row>
    <row r="24" spans="1:3" x14ac:dyDescent="0.25">
      <c r="A24" s="2" t="s">
        <v>38</v>
      </c>
      <c r="B24" s="6" t="s">
        <v>39</v>
      </c>
      <c r="C24" s="3"/>
    </row>
    <row r="25" spans="1:3" x14ac:dyDescent="0.25">
      <c r="A25" s="2" t="s">
        <v>40</v>
      </c>
      <c r="B25" s="6" t="s">
        <v>41</v>
      </c>
      <c r="C25" s="3"/>
    </row>
    <row r="26" spans="1:3" x14ac:dyDescent="0.25">
      <c r="A26" s="2" t="s">
        <v>42</v>
      </c>
      <c r="B26" s="6" t="s">
        <v>43</v>
      </c>
      <c r="C26" s="3"/>
    </row>
    <row r="27" spans="1:3" x14ac:dyDescent="0.25">
      <c r="A27" s="2" t="s">
        <v>44</v>
      </c>
      <c r="B27" s="6" t="s">
        <v>43</v>
      </c>
      <c r="C27" s="3"/>
    </row>
    <row r="28" spans="1:3" x14ac:dyDescent="0.25">
      <c r="A28" s="2" t="s">
        <v>45</v>
      </c>
      <c r="B28" s="6" t="s">
        <v>43</v>
      </c>
      <c r="C28" s="3"/>
    </row>
    <row r="29" spans="1:3" x14ac:dyDescent="0.25">
      <c r="A29" s="2" t="s">
        <v>46</v>
      </c>
      <c r="B29" s="6" t="s">
        <v>43</v>
      </c>
      <c r="C29" s="3"/>
    </row>
    <row r="30" spans="1:3" ht="23.25" x14ac:dyDescent="0.25">
      <c r="A30" s="7" t="s">
        <v>47</v>
      </c>
      <c r="B30" s="6" t="s">
        <v>48</v>
      </c>
      <c r="C30" s="3"/>
    </row>
    <row r="31" spans="1:3" x14ac:dyDescent="0.25">
      <c r="A31" s="2" t="s">
        <v>49</v>
      </c>
      <c r="B31" s="6" t="s">
        <v>48</v>
      </c>
      <c r="C31" s="3"/>
    </row>
    <row r="32" spans="1:3" x14ac:dyDescent="0.25">
      <c r="A32" s="1" t="s">
        <v>50</v>
      </c>
      <c r="B32" s="1">
        <v>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Poruba</dc:creator>
  <cp:lastModifiedBy>Milan Palacký</cp:lastModifiedBy>
  <dcterms:created xsi:type="dcterms:W3CDTF">2020-02-15T09:50:02Z</dcterms:created>
  <dcterms:modified xsi:type="dcterms:W3CDTF">2020-03-12T09:10:20Z</dcterms:modified>
</cp:coreProperties>
</file>